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chartsheets/sheet2.xml" ContentType="application/vnd.openxmlformats-officedocument.spreadsheetml.chartsheet+xml"/>
  <Override PartName="/xl/drawings/drawing4.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25" yWindow="65491" windowWidth="9720" windowHeight="7320" activeTab="3"/>
  </bookViews>
  <sheets>
    <sheet name="Info" sheetId="1" r:id="rId1"/>
    <sheet name="Etikett" sheetId="2" state="hidden" r:id="rId2"/>
    <sheet name="Info2" sheetId="3" r:id="rId3"/>
    <sheet name="Berechnung A3 J3" sheetId="4" r:id="rId4"/>
    <sheet name="Meldeliste" sheetId="5" r:id="rId5"/>
    <sheet name="LB" sheetId="6" state="hidden" r:id="rId6"/>
    <sheet name="Statistik" sheetId="7" state="hidden" r:id="rId7"/>
    <sheet name="Agility Wertungstabelle" sheetId="8" state="hidden" r:id="rId8"/>
    <sheet name="Lose" sheetId="9" state="hidden" r:id="rId9"/>
  </sheets>
  <definedNames>
    <definedName name="d_min">"Bearbeitungsfeld 5"</definedName>
    <definedName name="_xlnm.Print_Area" localSheetId="7">'Agility Wertungstabelle'!$A$1:$P$10</definedName>
    <definedName name="_xlnm.Print_Area" localSheetId="4">'Meldeliste'!$A$1:$AB$200</definedName>
    <definedName name="_xlnm.Print_Area" localSheetId="6">'Statistik'!$A$1:$H$55</definedName>
    <definedName name="_xlnm.Print_Titles" localSheetId="7">'Agility Wertungstabelle'!$10:$10</definedName>
    <definedName name="_xlnm.Print_Titles" localSheetId="4">'Meldeliste'!$1:$5</definedName>
    <definedName name="Teilnehmer_Anzahl">'Meldeliste'!$A$1</definedName>
  </definedNames>
  <calcPr fullCalcOnLoad="1"/>
</workbook>
</file>

<file path=xl/comments5.xml><?xml version="1.0" encoding="utf-8"?>
<comments xmlns="http://schemas.openxmlformats.org/spreadsheetml/2006/main">
  <authors>
    <author>Thomas Lurz</author>
    <author>Sabine Propp</author>
  </authors>
  <commentList>
    <comment ref="A5" authorId="0">
      <text>
        <r>
          <rPr>
            <sz val="8"/>
            <rFont val="Tahoma"/>
            <family val="2"/>
          </rPr>
          <t xml:space="preserve">Die Startnummer wird zunächst automatisch vergeben. Sie kann später unter dem Menü </t>
        </r>
        <r>
          <rPr>
            <b/>
            <i/>
            <sz val="8"/>
            <rFont val="Tahoma"/>
            <family val="2"/>
          </rPr>
          <t xml:space="preserve">Extras/Startnummern auslosen... </t>
        </r>
        <r>
          <rPr>
            <sz val="8"/>
            <rFont val="Tahoma"/>
            <family val="2"/>
          </rPr>
          <t>ausgewürfelt werden.</t>
        </r>
      </text>
    </comment>
    <comment ref="BF5" authorId="1">
      <text>
        <r>
          <rPr>
            <b/>
            <sz val="8"/>
            <rFont val="Tahoma"/>
            <family val="0"/>
          </rPr>
          <t>weiter Wettkämpfe möglich</t>
        </r>
        <r>
          <rPr>
            <sz val="8"/>
            <rFont val="Tahoma"/>
            <family val="0"/>
          </rPr>
          <t xml:space="preserve">
</t>
        </r>
      </text>
    </comment>
  </commentList>
</comments>
</file>

<file path=xl/sharedStrings.xml><?xml version="1.0" encoding="utf-8"?>
<sst xmlns="http://schemas.openxmlformats.org/spreadsheetml/2006/main" count="295" uniqueCount="138">
  <si>
    <t>teilnehmende Hunde</t>
  </si>
  <si>
    <t>Starts</t>
  </si>
  <si>
    <t>Startnr.</t>
  </si>
  <si>
    <t>Hundename</t>
  </si>
  <si>
    <t>R/H</t>
  </si>
  <si>
    <t>Zuchtb./ Reg.</t>
  </si>
  <si>
    <t>LB Nr.</t>
  </si>
  <si>
    <t>Täto Nr.</t>
  </si>
  <si>
    <t>Rasse</t>
  </si>
  <si>
    <t>Eigentümer</t>
  </si>
  <si>
    <t>Anschrift</t>
  </si>
  <si>
    <t>Verein</t>
  </si>
  <si>
    <t>Verband</t>
  </si>
  <si>
    <t>Mitgl. Nr.</t>
  </si>
  <si>
    <t>Hundeführer</t>
  </si>
  <si>
    <t>Startgeld</t>
  </si>
  <si>
    <t>Bezahlt</t>
  </si>
  <si>
    <t>Agility Wertungstabelle</t>
  </si>
  <si>
    <t>m/s</t>
  </si>
  <si>
    <t>s</t>
  </si>
  <si>
    <t>Parcours-Länge:</t>
  </si>
  <si>
    <t>m</t>
  </si>
  <si>
    <t>Anzahl der Verw. bei Disqualifikation:</t>
  </si>
  <si>
    <t>Start Nr.</t>
  </si>
  <si>
    <t>Hund</t>
  </si>
  <si>
    <t>LB.Nr</t>
  </si>
  <si>
    <t>ZB/Reg.Nr</t>
  </si>
  <si>
    <t>Mitgl.Nr.</t>
  </si>
  <si>
    <t>Fehler</t>
  </si>
  <si>
    <t>Zeit [s]</t>
  </si>
  <si>
    <t>Platz</t>
  </si>
  <si>
    <t>Anzahl der Lose im Topf:</t>
  </si>
  <si>
    <t>Datum:</t>
  </si>
  <si>
    <t>Veranstalter:</t>
  </si>
  <si>
    <t>Anzahl der gemeldeten Hunde:</t>
  </si>
  <si>
    <t>R / H</t>
  </si>
  <si>
    <t>Gesamt</t>
  </si>
  <si>
    <t>Verw.</t>
  </si>
  <si>
    <t>Standard</t>
  </si>
  <si>
    <t>Maximal</t>
  </si>
  <si>
    <t>Zeit</t>
  </si>
  <si>
    <t>Parcour</t>
  </si>
  <si>
    <t>Richter:</t>
  </si>
  <si>
    <t>Geschwindigkeit:</t>
  </si>
  <si>
    <t>A3m</t>
  </si>
  <si>
    <t>Note</t>
  </si>
  <si>
    <t>Verband:</t>
  </si>
  <si>
    <t>A0m</t>
  </si>
  <si>
    <t>A1l</t>
  </si>
  <si>
    <t>A1s</t>
  </si>
  <si>
    <t>A1m</t>
  </si>
  <si>
    <t>A2l</t>
  </si>
  <si>
    <t>A2m</t>
  </si>
  <si>
    <t>A2s</t>
  </si>
  <si>
    <t>A3l</t>
  </si>
  <si>
    <t>A3s</t>
  </si>
  <si>
    <t>A0l</t>
  </si>
  <si>
    <t>A0s</t>
  </si>
  <si>
    <t>Sel</t>
  </si>
  <si>
    <t>Sem</t>
  </si>
  <si>
    <t>Ses</t>
  </si>
  <si>
    <t>Tel</t>
  </si>
  <si>
    <t>Handy</t>
  </si>
  <si>
    <t>Fax</t>
  </si>
  <si>
    <t>Mail</t>
  </si>
  <si>
    <t>Chip</t>
  </si>
  <si>
    <t>vermessen</t>
  </si>
  <si>
    <t>SML</t>
  </si>
  <si>
    <t>geworfen am</t>
  </si>
  <si>
    <t xml:space="preserve">SGSV - Statistik Agility - Veranstaltungen </t>
  </si>
  <si>
    <t>Klasse</t>
  </si>
  <si>
    <t>V</t>
  </si>
  <si>
    <t>SG</t>
  </si>
  <si>
    <t>G</t>
  </si>
  <si>
    <t>o.B.</t>
  </si>
  <si>
    <t>Dis</t>
  </si>
  <si>
    <t>Anfänger</t>
  </si>
  <si>
    <t>Small</t>
  </si>
  <si>
    <t>Medium</t>
  </si>
  <si>
    <t>Large</t>
  </si>
  <si>
    <t>Agility 1</t>
  </si>
  <si>
    <t>Agility 2</t>
  </si>
  <si>
    <t>Agility 3</t>
  </si>
  <si>
    <t>Senioren</t>
  </si>
  <si>
    <t>Jumping 1</t>
  </si>
  <si>
    <t>Jumping 2</t>
  </si>
  <si>
    <t>Jumping 3</t>
  </si>
  <si>
    <t>Jumping</t>
  </si>
  <si>
    <t>alle</t>
  </si>
  <si>
    <t>Agility offen</t>
  </si>
  <si>
    <t>Datum</t>
  </si>
  <si>
    <t>A-LR</t>
  </si>
  <si>
    <t>St-Nr.</t>
  </si>
  <si>
    <t>Kategorie</t>
  </si>
  <si>
    <t>Mitgliedsnummer</t>
  </si>
  <si>
    <t>PF</t>
  </si>
  <si>
    <t>ZF</t>
  </si>
  <si>
    <t>GF</t>
  </si>
  <si>
    <t>Wertnote</t>
  </si>
  <si>
    <t>G-Pl.</t>
  </si>
  <si>
    <t>Bemerkungen zu den Geräten:</t>
  </si>
  <si>
    <t>Ausrichtender Verein / LV:</t>
  </si>
  <si>
    <t xml:space="preserve"> Verein</t>
  </si>
  <si>
    <t>Verband, Lb-Nr.</t>
  </si>
  <si>
    <t>Verband, Zb-Nr.</t>
  </si>
  <si>
    <t>J1l</t>
  </si>
  <si>
    <t>J1m</t>
  </si>
  <si>
    <t>J1s</t>
  </si>
  <si>
    <t>J0l</t>
  </si>
  <si>
    <t>J0m</t>
  </si>
  <si>
    <t>J0s</t>
  </si>
  <si>
    <t>J2l</t>
  </si>
  <si>
    <t>J2m</t>
  </si>
  <si>
    <t>J2s</t>
  </si>
  <si>
    <t>J3l</t>
  </si>
  <si>
    <t>J3m</t>
  </si>
  <si>
    <t>J3s</t>
  </si>
  <si>
    <t>Jel</t>
  </si>
  <si>
    <t>Jem</t>
  </si>
  <si>
    <t>Jes</t>
  </si>
  <si>
    <t>Prüfungsleiter (Name, SK Nachweis, Unterschrift)</t>
  </si>
  <si>
    <t>Agility-Trainer (Name, SK Nachweis, Unterschrift)</t>
  </si>
  <si>
    <t>Terminschutznummer:</t>
  </si>
  <si>
    <t>Anzahl Jugendliche</t>
  </si>
  <si>
    <t>Anzahl Starts</t>
  </si>
  <si>
    <t>Daten und SK geprüft, Unterschrift und Stempel der amtierenden Agility-Leistungsrichter</t>
  </si>
  <si>
    <t>Sekunden</t>
  </si>
  <si>
    <t>bitte tragen Sie die Länge des Parcours ein</t>
  </si>
  <si>
    <t>Die Standartzeit für die A3 ist</t>
  </si>
  <si>
    <t>A3 (muss separat für alle Kategroeien gemacht werden)</t>
  </si>
  <si>
    <t>J3 (muss separat für alle Kategroeien gemacht werden)</t>
  </si>
  <si>
    <t xml:space="preserve"> m/s</t>
  </si>
  <si>
    <t>bitte tragen Sie die Laufzeit des Hundes ein, welcher bei einer Standardzeit von 999 Platz 1 ist</t>
  </si>
  <si>
    <t>bitte tragen Sie den gültigen Faktor ein</t>
  </si>
  <si>
    <t>bitte tragen sie die gültige Laufgeschwindigkeit ein</t>
  </si>
  <si>
    <t xml:space="preserve">   m/s</t>
  </si>
  <si>
    <t xml:space="preserve">   Meter</t>
  </si>
  <si>
    <t>Sekunden =</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</si>
</sst>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DM&quot;#,##0;\-&quot;DM&quot;#,##0"/>
    <numFmt numFmtId="173" formatCode="&quot;DM&quot;#,##0;[Red]\-&quot;DM&quot;#,##0"/>
    <numFmt numFmtId="174" formatCode="&quot;DM&quot;#,##0.00;\-&quot;DM&quot;#,##0.00"/>
    <numFmt numFmtId="175" formatCode="&quot;DM&quot;#,##0.00;[Red]\-&quot;DM&quot;#,##0.00"/>
    <numFmt numFmtId="176" formatCode="_-&quot;DM&quot;* #,##0_-;\-&quot;DM&quot;* #,##0_-;_-&quot;DM&quot;* &quot;-&quot;_-;_-@_-"/>
    <numFmt numFmtId="177" formatCode="_-* #,##0_-;\-* #,##0_-;_-* &quot;-&quot;_-;_-@_-"/>
    <numFmt numFmtId="178" formatCode="_-&quot;DM&quot;* #,##0.00_-;\-&quot;DM&quot;* #,##0.00_-;_-&quot;DM&quot;* &quot;-&quot;??_-;_-@_-"/>
    <numFmt numFmtId="179" formatCode="_-* #,##0.00_-;\-* #,##0.00_-;_-* &quot;-&quot;??_-;_-@_-"/>
    <numFmt numFmtId="180" formatCode="&quot;DM&quot;\ #,##0;\-&quot;DM&quot;\ #,##0"/>
    <numFmt numFmtId="181" formatCode="#,##0.00\ [$€-1];\-#,##0.00\ [$€-1]"/>
    <numFmt numFmtId="182" formatCode="d/m"/>
    <numFmt numFmtId="183" formatCode="d/\ mmm/\ yy"/>
  </numFmts>
  <fonts count="36">
    <font>
      <sz val="10"/>
      <name val="MS Sans Serif"/>
      <family val="0"/>
    </font>
    <font>
      <b/>
      <sz val="10"/>
      <name val="MS Sans Serif"/>
      <family val="0"/>
    </font>
    <font>
      <i/>
      <sz val="10"/>
      <name val="MS Sans Serif"/>
      <family val="0"/>
    </font>
    <font>
      <b/>
      <i/>
      <sz val="10"/>
      <name val="MS Sans Serif"/>
      <family val="0"/>
    </font>
    <font>
      <i/>
      <sz val="10"/>
      <name val="Times New Roman"/>
      <family val="1"/>
    </font>
    <font>
      <b/>
      <sz val="11"/>
      <color indexed="8"/>
      <name val="Times New Roman"/>
      <family val="1"/>
    </font>
    <font>
      <sz val="11"/>
      <name val="Times New Roman"/>
      <family val="1"/>
    </font>
    <font>
      <sz val="11"/>
      <color indexed="10"/>
      <name val="Times New Roman"/>
      <family val="1"/>
    </font>
    <font>
      <sz val="11"/>
      <color indexed="12"/>
      <name val="Times New Roman"/>
      <family val="1"/>
    </font>
    <font>
      <sz val="11"/>
      <color indexed="9"/>
      <name val="Times New Roman"/>
      <family val="1"/>
    </font>
    <font>
      <b/>
      <sz val="12"/>
      <name val="Times New Roman"/>
      <family val="1"/>
    </font>
    <font>
      <sz val="12"/>
      <name val="Times New Roman"/>
      <family val="1"/>
    </font>
    <font>
      <i/>
      <sz val="9"/>
      <name val="Times New Roman"/>
      <family val="1"/>
    </font>
    <font>
      <sz val="11"/>
      <color indexed="47"/>
      <name val="Times New Roman"/>
      <family val="1"/>
    </font>
    <font>
      <i/>
      <sz val="10"/>
      <color indexed="47"/>
      <name val="Times New Roman"/>
      <family val="1"/>
    </font>
    <font>
      <sz val="8"/>
      <name val="Tahoma"/>
      <family val="0"/>
    </font>
    <font>
      <b/>
      <sz val="8"/>
      <name val="Tahoma"/>
      <family val="0"/>
    </font>
    <font>
      <b/>
      <i/>
      <sz val="8"/>
      <name val="Tahoma"/>
      <family val="2"/>
    </font>
    <font>
      <sz val="10"/>
      <color indexed="56"/>
      <name val="Arial"/>
      <family val="2"/>
    </font>
    <font>
      <sz val="10"/>
      <name val="Arial"/>
      <family val="2"/>
    </font>
    <font>
      <sz val="11"/>
      <color indexed="8"/>
      <name val="Times New Roman"/>
      <family val="1"/>
    </font>
    <font>
      <b/>
      <sz val="16"/>
      <name val="Times New Roman"/>
      <family val="1"/>
    </font>
    <font>
      <sz val="10"/>
      <name val="Courier"/>
      <family val="3"/>
    </font>
    <font>
      <b/>
      <sz val="12"/>
      <color indexed="8"/>
      <name val="Times New Roman"/>
      <family val="1"/>
    </font>
    <font>
      <sz val="8"/>
      <name val="Arial"/>
      <family val="2"/>
    </font>
    <font>
      <u val="single"/>
      <sz val="10"/>
      <color indexed="36"/>
      <name val="Arial"/>
      <family val="0"/>
    </font>
    <font>
      <u val="single"/>
      <sz val="10"/>
      <color indexed="12"/>
      <name val="Arial"/>
      <family val="0"/>
    </font>
    <font>
      <sz val="16"/>
      <name val="Arial"/>
      <family val="2"/>
    </font>
    <font>
      <b/>
      <sz val="12"/>
      <name val="Arial"/>
      <family val="2"/>
    </font>
    <font>
      <sz val="12"/>
      <name val="Arial"/>
      <family val="2"/>
    </font>
    <font>
      <b/>
      <sz val="10"/>
      <name val="Arial"/>
      <family val="2"/>
    </font>
    <font>
      <b/>
      <sz val="12"/>
      <color indexed="9"/>
      <name val="Times New Roman"/>
      <family val="1"/>
    </font>
    <font>
      <b/>
      <sz val="12"/>
      <name val="MS Sans Serif"/>
      <family val="2"/>
    </font>
    <font>
      <b/>
      <sz val="12"/>
      <color indexed="10"/>
      <name val="MS Sans Serif"/>
      <family val="2"/>
    </font>
    <font>
      <b/>
      <sz val="12"/>
      <color indexed="9"/>
      <name val="MS Sans Serif"/>
      <family val="2"/>
    </font>
    <font>
      <b/>
      <sz val="8"/>
      <name val="MS Sans Serif"/>
      <family val="2"/>
    </font>
  </fonts>
  <fills count="12">
    <fill>
      <patternFill/>
    </fill>
    <fill>
      <patternFill patternType="gray125"/>
    </fill>
    <fill>
      <patternFill patternType="solid">
        <fgColor indexed="22"/>
        <bgColor indexed="64"/>
      </patternFill>
    </fill>
    <fill>
      <patternFill patternType="solid">
        <fgColor indexed="10"/>
        <bgColor indexed="64"/>
      </patternFill>
    </fill>
    <fill>
      <patternFill patternType="solid">
        <fgColor indexed="11"/>
        <bgColor indexed="64"/>
      </patternFill>
    </fill>
    <fill>
      <patternFill patternType="solid">
        <fgColor indexed="13"/>
        <bgColor indexed="64"/>
      </patternFill>
    </fill>
    <fill>
      <patternFill patternType="solid">
        <fgColor indexed="41"/>
        <bgColor indexed="64"/>
      </patternFill>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indexed="43"/>
        <bgColor indexed="64"/>
      </patternFill>
    </fill>
    <fill>
      <patternFill patternType="solid">
        <fgColor indexed="50"/>
        <bgColor indexed="64"/>
      </patternFill>
    </fill>
  </fills>
  <borders count="25">
    <border>
      <left/>
      <right/>
      <top/>
      <bottom/>
      <diagonal/>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medium"/>
    </border>
    <border>
      <left style="thin"/>
      <right>
        <color indexed="63"/>
      </right>
      <top style="thin"/>
      <bottom style="thin"/>
    </border>
    <border>
      <left>
        <color indexed="63"/>
      </left>
      <right>
        <color indexed="63"/>
      </right>
      <top style="thin"/>
      <bottom style="thin"/>
    </border>
    <border>
      <left style="thick"/>
      <right style="thin"/>
      <top style="thin"/>
      <bottom style="thin"/>
    </border>
    <border>
      <left style="thin"/>
      <right style="thick"/>
      <top style="thin"/>
      <bottom style="thin"/>
    </border>
    <border>
      <left>
        <color indexed="63"/>
      </left>
      <right style="thin"/>
      <top style="thin"/>
      <bottom style="thin"/>
    </border>
    <border>
      <left style="thin"/>
      <right style="thin"/>
      <top style="thick"/>
      <bottom style="thin"/>
    </border>
    <border>
      <left style="thin"/>
      <right>
        <color indexed="63"/>
      </right>
      <top style="thick"/>
      <bottom style="thin"/>
    </border>
    <border>
      <left style="thick"/>
      <right style="thin"/>
      <top style="thick"/>
      <bottom style="thin"/>
    </border>
    <border>
      <left style="thin"/>
      <right style="thick"/>
      <top style="thick"/>
      <bottom style="thin"/>
    </border>
    <border>
      <left>
        <color indexed="63"/>
      </left>
      <right style="thin"/>
      <top style="thick"/>
      <bottom style="thin"/>
    </border>
    <border>
      <left style="medium"/>
      <right style="medium"/>
      <top style="medium"/>
      <bottom style="mediu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0" borderId="0" applyNumberForma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19" fillId="0" borderId="0">
      <alignment/>
      <protection/>
    </xf>
    <xf numFmtId="175" fontId="0" fillId="0" borderId="0" applyFont="0" applyFill="0" applyBorder="0" applyAlignment="0" applyProtection="0"/>
    <xf numFmtId="173" fontId="0" fillId="0" borderId="0" applyFont="0" applyFill="0" applyBorder="0" applyAlignment="0" applyProtection="0"/>
  </cellStyleXfs>
  <cellXfs count="253">
    <xf numFmtId="0" fontId="0" fillId="0" borderId="0" xfId="0" applyAlignment="1">
      <alignment/>
    </xf>
    <xf numFmtId="0" fontId="0" fillId="0" borderId="0" xfId="0" applyAlignment="1">
      <alignment horizontal="center"/>
    </xf>
    <xf numFmtId="0" fontId="4" fillId="0" borderId="0" xfId="0" applyFont="1" applyAlignment="1" applyProtection="1">
      <alignment/>
      <protection hidden="1"/>
    </xf>
    <xf numFmtId="0" fontId="6" fillId="0" borderId="0" xfId="0" applyFont="1" applyAlignment="1" applyProtection="1">
      <alignment/>
      <protection/>
    </xf>
    <xf numFmtId="1" fontId="6" fillId="0" borderId="0" xfId="0" applyNumberFormat="1" applyFont="1" applyAlignment="1" applyProtection="1">
      <alignment/>
      <protection hidden="1"/>
    </xf>
    <xf numFmtId="0" fontId="6" fillId="0" borderId="0" xfId="0" applyFont="1" applyAlignment="1" applyProtection="1">
      <alignment/>
      <protection hidden="1"/>
    </xf>
    <xf numFmtId="0" fontId="7" fillId="2" borderId="1" xfId="0" applyFont="1" applyFill="1" applyBorder="1" applyAlignment="1" applyProtection="1">
      <alignment/>
      <protection hidden="1" locked="0"/>
    </xf>
    <xf numFmtId="0" fontId="6" fillId="0" borderId="1" xfId="0" applyFont="1" applyBorder="1" applyAlignment="1" applyProtection="1">
      <alignment/>
      <protection/>
    </xf>
    <xf numFmtId="1" fontId="8" fillId="0" borderId="1" xfId="0" applyNumberFormat="1" applyFont="1" applyBorder="1" applyAlignment="1" applyProtection="1">
      <alignment/>
      <protection hidden="1" locked="0"/>
    </xf>
    <xf numFmtId="1" fontId="6" fillId="0" borderId="2" xfId="0" applyNumberFormat="1" applyFont="1" applyBorder="1" applyAlignment="1" applyProtection="1">
      <alignment/>
      <protection hidden="1"/>
    </xf>
    <xf numFmtId="0" fontId="6" fillId="0" borderId="0" xfId="0" applyFont="1" applyBorder="1" applyAlignment="1" applyProtection="1">
      <alignment/>
      <protection hidden="1"/>
    </xf>
    <xf numFmtId="0" fontId="6" fillId="0" borderId="0" xfId="0" applyFont="1" applyBorder="1" applyAlignment="1" applyProtection="1">
      <alignment horizontal="left"/>
      <protection/>
    </xf>
    <xf numFmtId="0" fontId="7" fillId="2" borderId="0" xfId="0" applyFont="1" applyFill="1" applyBorder="1" applyAlignment="1" applyProtection="1">
      <alignment/>
      <protection hidden="1" locked="0"/>
    </xf>
    <xf numFmtId="0" fontId="6" fillId="0" borderId="0" xfId="0" applyFont="1" applyBorder="1" applyAlignment="1" applyProtection="1">
      <alignment/>
      <protection/>
    </xf>
    <xf numFmtId="1" fontId="8" fillId="0" borderId="0" xfId="0" applyNumberFormat="1" applyFont="1" applyBorder="1" applyAlignment="1" applyProtection="1">
      <alignment/>
      <protection hidden="1" locked="0"/>
    </xf>
    <xf numFmtId="1" fontId="6" fillId="0" borderId="3" xfId="0" applyNumberFormat="1" applyFont="1" applyBorder="1" applyAlignment="1" applyProtection="1">
      <alignment/>
      <protection hidden="1"/>
    </xf>
    <xf numFmtId="0" fontId="6" fillId="0" borderId="4" xfId="0" applyFont="1" applyBorder="1" applyAlignment="1" applyProtection="1">
      <alignment horizontal="left"/>
      <protection/>
    </xf>
    <xf numFmtId="0" fontId="6" fillId="0" borderId="4" xfId="0" applyFont="1" applyBorder="1" applyAlignment="1" applyProtection="1">
      <alignment/>
      <protection/>
    </xf>
    <xf numFmtId="1" fontId="6" fillId="0" borderId="5" xfId="0" applyNumberFormat="1" applyFont="1" applyBorder="1" applyAlignment="1" applyProtection="1">
      <alignment/>
      <protection hidden="1"/>
    </xf>
    <xf numFmtId="0" fontId="6" fillId="0" borderId="0" xfId="0" applyFont="1" applyAlignment="1" applyProtection="1">
      <alignment horizontal="left"/>
      <protection/>
    </xf>
    <xf numFmtId="1" fontId="6" fillId="0" borderId="0" xfId="0" applyNumberFormat="1" applyFont="1" applyAlignment="1" applyProtection="1">
      <alignment horizontal="left"/>
      <protection hidden="1"/>
    </xf>
    <xf numFmtId="0" fontId="6" fillId="0" borderId="0" xfId="0" applyFont="1" applyAlignment="1" applyProtection="1">
      <alignment horizontal="left"/>
      <protection hidden="1"/>
    </xf>
    <xf numFmtId="0" fontId="9" fillId="0" borderId="0" xfId="0" applyFont="1" applyAlignment="1" applyProtection="1">
      <alignment horizontal="left"/>
      <protection hidden="1"/>
    </xf>
    <xf numFmtId="0" fontId="0" fillId="0" borderId="0" xfId="0" applyAlignment="1">
      <alignment horizontal="right"/>
    </xf>
    <xf numFmtId="0" fontId="4" fillId="3" borderId="6" xfId="0" applyFont="1" applyFill="1" applyBorder="1" applyAlignment="1" applyProtection="1">
      <alignment horizontal="center"/>
      <protection/>
    </xf>
    <xf numFmtId="49" fontId="4" fillId="4" borderId="6" xfId="0" applyNumberFormat="1" applyFont="1" applyFill="1" applyBorder="1" applyAlignment="1" applyProtection="1">
      <alignment horizontal="left"/>
      <protection/>
    </xf>
    <xf numFmtId="0" fontId="4" fillId="4" borderId="6" xfId="0" applyFont="1" applyFill="1" applyBorder="1" applyAlignment="1" applyProtection="1">
      <alignment horizontal="center"/>
      <protection/>
    </xf>
    <xf numFmtId="0" fontId="5" fillId="0" borderId="0" xfId="0" applyFont="1" applyFill="1" applyAlignment="1" applyProtection="1">
      <alignment/>
      <protection/>
    </xf>
    <xf numFmtId="0" fontId="4" fillId="5" borderId="6" xfId="0" applyFont="1" applyFill="1" applyBorder="1" applyAlignment="1" applyProtection="1">
      <alignment horizontal="center"/>
      <protection/>
    </xf>
    <xf numFmtId="0" fontId="4" fillId="6" borderId="6" xfId="0" applyFont="1" applyFill="1" applyBorder="1" applyAlignment="1" applyProtection="1">
      <alignment horizontal="center"/>
      <protection hidden="1"/>
    </xf>
    <xf numFmtId="0" fontId="6" fillId="0" borderId="7" xfId="0" applyFont="1" applyBorder="1" applyAlignment="1" applyProtection="1">
      <alignment horizontal="right"/>
      <protection/>
    </xf>
    <xf numFmtId="0" fontId="6" fillId="0" borderId="8" xfId="0" applyFont="1" applyBorder="1" applyAlignment="1" applyProtection="1">
      <alignment horizontal="right"/>
      <protection/>
    </xf>
    <xf numFmtId="0" fontId="6" fillId="0" borderId="9" xfId="0" applyFont="1" applyBorder="1" applyAlignment="1" applyProtection="1">
      <alignment horizontal="right"/>
      <protection/>
    </xf>
    <xf numFmtId="0" fontId="8" fillId="0" borderId="3" xfId="0" applyFont="1" applyBorder="1" applyAlignment="1" applyProtection="1">
      <alignment horizontal="left"/>
      <protection hidden="1"/>
    </xf>
    <xf numFmtId="0" fontId="7" fillId="7" borderId="5" xfId="0" applyFont="1" applyFill="1" applyBorder="1" applyAlignment="1" applyProtection="1">
      <alignment horizontal="left"/>
      <protection locked="0"/>
    </xf>
    <xf numFmtId="0" fontId="4" fillId="3" borderId="6" xfId="0" applyFont="1" applyFill="1" applyBorder="1" applyAlignment="1" applyProtection="1">
      <alignment horizontal="left"/>
      <protection/>
    </xf>
    <xf numFmtId="0" fontId="12" fillId="4" borderId="6" xfId="0" applyFont="1" applyFill="1" applyBorder="1" applyAlignment="1" applyProtection="1">
      <alignment horizontal="center"/>
      <protection/>
    </xf>
    <xf numFmtId="0" fontId="12" fillId="5" borderId="6" xfId="0" applyFont="1" applyFill="1" applyBorder="1" applyAlignment="1" applyProtection="1">
      <alignment horizontal="center"/>
      <protection/>
    </xf>
    <xf numFmtId="0" fontId="5" fillId="0" borderId="0" xfId="0" applyFont="1" applyFill="1" applyAlignment="1" applyProtection="1">
      <alignment horizontal="left"/>
      <protection/>
    </xf>
    <xf numFmtId="0" fontId="6" fillId="0" borderId="1" xfId="0" applyFont="1" applyBorder="1" applyAlignment="1" applyProtection="1">
      <alignment horizontal="left"/>
      <protection/>
    </xf>
    <xf numFmtId="0" fontId="13" fillId="0" borderId="0" xfId="0" applyFont="1" applyAlignment="1" applyProtection="1">
      <alignment/>
      <protection hidden="1"/>
    </xf>
    <xf numFmtId="0" fontId="13" fillId="0" borderId="0" xfId="0" applyFont="1" applyAlignment="1" applyProtection="1">
      <alignment horizontal="left"/>
      <protection hidden="1"/>
    </xf>
    <xf numFmtId="0" fontId="14" fillId="0" borderId="0" xfId="0" applyFont="1" applyAlignment="1" applyProtection="1">
      <alignment/>
      <protection hidden="1"/>
    </xf>
    <xf numFmtId="0" fontId="19" fillId="0" borderId="6" xfId="0" applyFont="1" applyBorder="1" applyAlignment="1" applyProtection="1">
      <alignment horizontal="center"/>
      <protection hidden="1" locked="0"/>
    </xf>
    <xf numFmtId="0" fontId="20" fillId="0" borderId="0" xfId="0" applyFont="1" applyFill="1" applyAlignment="1" applyProtection="1">
      <alignment horizontal="right"/>
      <protection/>
    </xf>
    <xf numFmtId="14" fontId="6" fillId="0" borderId="0" xfId="0" applyNumberFormat="1" applyFont="1" applyAlignment="1" applyProtection="1">
      <alignment horizontal="left"/>
      <protection/>
    </xf>
    <xf numFmtId="0" fontId="7" fillId="8" borderId="6" xfId="0" applyFont="1" applyFill="1" applyBorder="1" applyAlignment="1" applyProtection="1">
      <alignment horizontal="center"/>
      <protection hidden="1"/>
    </xf>
    <xf numFmtId="0" fontId="7" fillId="8" borderId="6" xfId="0" applyFont="1" applyFill="1" applyBorder="1" applyAlignment="1" applyProtection="1">
      <alignment horizontal="left"/>
      <protection hidden="1"/>
    </xf>
    <xf numFmtId="49" fontId="7" fillId="8" borderId="6" xfId="0" applyNumberFormat="1" applyFont="1" applyFill="1" applyBorder="1" applyAlignment="1" applyProtection="1">
      <alignment horizontal="center"/>
      <protection hidden="1"/>
    </xf>
    <xf numFmtId="1" fontId="8" fillId="8" borderId="6" xfId="0" applyNumberFormat="1" applyFont="1" applyFill="1" applyBorder="1" applyAlignment="1" applyProtection="1">
      <alignment horizontal="center"/>
      <protection hidden="1"/>
    </xf>
    <xf numFmtId="0" fontId="8" fillId="8" borderId="6" xfId="0" applyFont="1" applyFill="1" applyBorder="1" applyAlignment="1" applyProtection="1">
      <alignment horizontal="center"/>
      <protection hidden="1"/>
    </xf>
    <xf numFmtId="0" fontId="13" fillId="8" borderId="0" xfId="0" applyFont="1" applyFill="1" applyBorder="1" applyAlignment="1" applyProtection="1">
      <alignment horizontal="center"/>
      <protection hidden="1"/>
    </xf>
    <xf numFmtId="0" fontId="13" fillId="8" borderId="0" xfId="0" applyFont="1" applyFill="1" applyAlignment="1" applyProtection="1">
      <alignment/>
      <protection hidden="1"/>
    </xf>
    <xf numFmtId="0" fontId="7" fillId="9" borderId="6" xfId="0" applyFont="1" applyFill="1" applyBorder="1" applyAlignment="1" applyProtection="1">
      <alignment horizontal="left"/>
      <protection hidden="1"/>
    </xf>
    <xf numFmtId="0" fontId="7" fillId="9" borderId="6" xfId="0" applyFont="1" applyFill="1" applyBorder="1" applyAlignment="1" applyProtection="1">
      <alignment horizontal="center"/>
      <protection hidden="1"/>
    </xf>
    <xf numFmtId="0" fontId="7" fillId="10" borderId="6" xfId="0" applyFont="1" applyFill="1" applyBorder="1" applyAlignment="1" applyProtection="1">
      <alignment horizontal="center"/>
      <protection hidden="1" locked="0"/>
    </xf>
    <xf numFmtId="0" fontId="7" fillId="10" borderId="6" xfId="0" applyFont="1" applyFill="1" applyBorder="1" applyAlignment="1" applyProtection="1">
      <alignment horizontal="center"/>
      <protection hidden="1"/>
    </xf>
    <xf numFmtId="0" fontId="6" fillId="0" borderId="0" xfId="0" applyFont="1" applyFill="1" applyAlignment="1" applyProtection="1">
      <alignment/>
      <protection hidden="1"/>
    </xf>
    <xf numFmtId="0" fontId="9" fillId="0" borderId="0" xfId="0" applyFont="1" applyAlignment="1" applyProtection="1">
      <alignment horizontal="center"/>
      <protection hidden="1"/>
    </xf>
    <xf numFmtId="0" fontId="6" fillId="0" borderId="4" xfId="0" applyFont="1" applyBorder="1" applyAlignment="1" applyProtection="1">
      <alignment horizontal="center"/>
      <protection/>
    </xf>
    <xf numFmtId="0" fontId="6" fillId="0" borderId="1" xfId="0" applyFont="1" applyBorder="1" applyAlignment="1" applyProtection="1">
      <alignment horizontal="center"/>
      <protection/>
    </xf>
    <xf numFmtId="0" fontId="6" fillId="0" borderId="0" xfId="0" applyFont="1" applyBorder="1" applyAlignment="1" applyProtection="1">
      <alignment horizontal="center"/>
      <protection/>
    </xf>
    <xf numFmtId="0" fontId="6" fillId="0" borderId="1" xfId="0" applyFont="1" applyBorder="1" applyAlignment="1" applyProtection="1">
      <alignment horizontal="right"/>
      <protection/>
    </xf>
    <xf numFmtId="0" fontId="23" fillId="0" borderId="0" xfId="0" applyFont="1" applyFill="1" applyAlignment="1" applyProtection="1">
      <alignment/>
      <protection/>
    </xf>
    <xf numFmtId="0" fontId="9" fillId="0" borderId="0" xfId="0" applyFont="1" applyAlignment="1" applyProtection="1">
      <alignment horizontal="left"/>
      <protection/>
    </xf>
    <xf numFmtId="0" fontId="24" fillId="0" borderId="0" xfId="0" applyFont="1" applyAlignment="1" applyProtection="1">
      <alignment/>
      <protection locked="0"/>
    </xf>
    <xf numFmtId="0" fontId="24" fillId="0" borderId="7" xfId="0" applyFont="1" applyBorder="1" applyAlignment="1" applyProtection="1">
      <alignment horizontal="center"/>
      <protection locked="0"/>
    </xf>
    <xf numFmtId="0" fontId="24" fillId="0" borderId="0" xfId="0" applyFont="1" applyAlignment="1" applyProtection="1">
      <alignment horizontal="center"/>
      <protection locked="0"/>
    </xf>
    <xf numFmtId="0" fontId="24" fillId="0" borderId="1" xfId="0" applyFont="1" applyBorder="1" applyAlignment="1" applyProtection="1">
      <alignment horizontal="left"/>
      <protection locked="0"/>
    </xf>
    <xf numFmtId="0" fontId="24" fillId="0" borderId="0" xfId="0" applyFont="1" applyBorder="1" applyAlignment="1" applyProtection="1">
      <alignment horizontal="left"/>
      <protection locked="0"/>
    </xf>
    <xf numFmtId="0" fontId="24" fillId="0" borderId="4" xfId="0" applyFont="1" applyBorder="1" applyAlignment="1" applyProtection="1">
      <alignment horizontal="left"/>
      <protection locked="0"/>
    </xf>
    <xf numFmtId="0" fontId="24" fillId="0" borderId="0" xfId="0" applyFont="1" applyAlignment="1" applyProtection="1">
      <alignment horizontal="left"/>
      <protection locked="0"/>
    </xf>
    <xf numFmtId="0" fontId="24" fillId="0" borderId="1" xfId="0" applyFont="1" applyBorder="1" applyAlignment="1" applyProtection="1">
      <alignment horizontal="center"/>
      <protection locked="0"/>
    </xf>
    <xf numFmtId="0" fontId="24" fillId="0" borderId="0" xfId="0" applyFont="1" applyBorder="1" applyAlignment="1" applyProtection="1">
      <alignment horizontal="center"/>
      <protection locked="0"/>
    </xf>
    <xf numFmtId="0" fontId="24" fillId="0" borderId="4" xfId="0" applyFont="1" applyBorder="1" applyAlignment="1" applyProtection="1">
      <alignment horizontal="center"/>
      <protection locked="0"/>
    </xf>
    <xf numFmtId="0" fontId="24" fillId="0" borderId="1" xfId="0" applyFont="1" applyBorder="1" applyAlignment="1" applyProtection="1">
      <alignment horizontal="right"/>
      <protection locked="0"/>
    </xf>
    <xf numFmtId="0" fontId="24" fillId="0" borderId="0" xfId="0" applyFont="1" applyBorder="1" applyAlignment="1" applyProtection="1" quotePrefix="1">
      <alignment horizontal="right"/>
      <protection locked="0"/>
    </xf>
    <xf numFmtId="0" fontId="24" fillId="0" borderId="4" xfId="0" applyFont="1" applyBorder="1" applyAlignment="1" applyProtection="1" quotePrefix="1">
      <alignment horizontal="right"/>
      <protection locked="0"/>
    </xf>
    <xf numFmtId="0" fontId="24" fillId="0" borderId="0" xfId="0" applyFont="1" applyAlignment="1" applyProtection="1" quotePrefix="1">
      <alignment horizontal="right"/>
      <protection locked="0"/>
    </xf>
    <xf numFmtId="0" fontId="24" fillId="0" borderId="0" xfId="0" applyFont="1" applyAlignment="1" applyProtection="1">
      <alignment horizontal="right"/>
      <protection locked="0"/>
    </xf>
    <xf numFmtId="0" fontId="24" fillId="0" borderId="0" xfId="0" applyFont="1" applyBorder="1" applyAlignment="1" applyProtection="1">
      <alignment horizontal="right"/>
      <protection locked="0"/>
    </xf>
    <xf numFmtId="0" fontId="24" fillId="0" borderId="4" xfId="0" applyFont="1" applyBorder="1" applyAlignment="1" applyProtection="1">
      <alignment horizontal="right"/>
      <protection locked="0"/>
    </xf>
    <xf numFmtId="2" fontId="24" fillId="0" borderId="0" xfId="0" applyNumberFormat="1" applyFont="1" applyAlignment="1" applyProtection="1">
      <alignment horizontal="right"/>
      <protection locked="0"/>
    </xf>
    <xf numFmtId="2" fontId="24" fillId="0" borderId="1" xfId="0" applyNumberFormat="1" applyFont="1" applyBorder="1" applyAlignment="1" applyProtection="1">
      <alignment horizontal="right"/>
      <protection locked="0"/>
    </xf>
    <xf numFmtId="2" fontId="24" fillId="0" borderId="0" xfId="0" applyNumberFormat="1" applyFont="1" applyBorder="1" applyAlignment="1" applyProtection="1">
      <alignment horizontal="right"/>
      <protection locked="0"/>
    </xf>
    <xf numFmtId="2" fontId="24" fillId="0" borderId="4" xfId="0" applyNumberFormat="1" applyFont="1" applyBorder="1" applyAlignment="1" applyProtection="1">
      <alignment horizontal="right"/>
      <protection locked="0"/>
    </xf>
    <xf numFmtId="0" fontId="6" fillId="0" borderId="0" xfId="0" applyFont="1" applyAlignment="1" applyProtection="1">
      <alignment horizontal="right"/>
      <protection/>
    </xf>
    <xf numFmtId="0" fontId="6" fillId="0" borderId="0" xfId="0" applyFont="1" applyBorder="1" applyAlignment="1" applyProtection="1">
      <alignment horizontal="right"/>
      <protection/>
    </xf>
    <xf numFmtId="0" fontId="4" fillId="5" borderId="6" xfId="0" applyFont="1" applyFill="1" applyBorder="1" applyAlignment="1" applyProtection="1">
      <alignment horizontal="right"/>
      <protection/>
    </xf>
    <xf numFmtId="1" fontId="4" fillId="6" borderId="6" xfId="0" applyNumberFormat="1" applyFont="1" applyFill="1" applyBorder="1" applyAlignment="1" applyProtection="1">
      <alignment horizontal="right"/>
      <protection hidden="1"/>
    </xf>
    <xf numFmtId="2" fontId="7" fillId="10" borderId="6" xfId="0" applyNumberFormat="1" applyFont="1" applyFill="1" applyBorder="1" applyAlignment="1" applyProtection="1">
      <alignment horizontal="right"/>
      <protection hidden="1" locked="0"/>
    </xf>
    <xf numFmtId="1" fontId="8" fillId="8" borderId="6" xfId="0" applyNumberFormat="1" applyFont="1" applyFill="1" applyBorder="1" applyAlignment="1" applyProtection="1">
      <alignment horizontal="right"/>
      <protection hidden="1"/>
    </xf>
    <xf numFmtId="2" fontId="8" fillId="8" borderId="6" xfId="0" applyNumberFormat="1" applyFont="1" applyFill="1" applyBorder="1" applyAlignment="1" applyProtection="1">
      <alignment horizontal="right"/>
      <protection hidden="1"/>
    </xf>
    <xf numFmtId="14" fontId="24" fillId="0" borderId="9" xfId="0" applyNumberFormat="1" applyFont="1" applyBorder="1" applyAlignment="1" applyProtection="1">
      <alignment horizontal="center"/>
      <protection locked="0"/>
    </xf>
    <xf numFmtId="14" fontId="24" fillId="0" borderId="1" xfId="0" applyNumberFormat="1" applyFont="1" applyBorder="1" applyAlignment="1" applyProtection="1">
      <alignment horizontal="center"/>
      <protection locked="0"/>
    </xf>
    <xf numFmtId="14" fontId="24" fillId="0" borderId="7" xfId="0" applyNumberFormat="1" applyFont="1" applyBorder="1" applyAlignment="1" applyProtection="1">
      <alignment horizontal="center"/>
      <protection locked="0"/>
    </xf>
    <xf numFmtId="14" fontId="24" fillId="0" borderId="0" xfId="0" applyNumberFormat="1" applyFont="1" applyBorder="1" applyAlignment="1" applyProtection="1">
      <alignment horizontal="center"/>
      <protection locked="0"/>
    </xf>
    <xf numFmtId="14" fontId="24" fillId="0" borderId="8" xfId="0" applyNumberFormat="1" applyFont="1" applyBorder="1" applyAlignment="1" applyProtection="1">
      <alignment horizontal="center"/>
      <protection locked="0"/>
    </xf>
    <xf numFmtId="14" fontId="24" fillId="0" borderId="4" xfId="0" applyNumberFormat="1" applyFont="1" applyBorder="1" applyAlignment="1" applyProtection="1">
      <alignment horizontal="center"/>
      <protection locked="0"/>
    </xf>
    <xf numFmtId="0" fontId="19" fillId="0" borderId="6" xfId="0" applyFont="1" applyFill="1" applyBorder="1" applyAlignment="1">
      <alignment/>
    </xf>
    <xf numFmtId="0" fontId="19" fillId="0" borderId="6" xfId="0" applyFont="1" applyFill="1" applyBorder="1" applyAlignment="1">
      <alignment horizontal="left"/>
    </xf>
    <xf numFmtId="0" fontId="19" fillId="0" borderId="6" xfId="0" applyFont="1" applyFill="1" applyBorder="1" applyAlignment="1">
      <alignment horizontal="center"/>
    </xf>
    <xf numFmtId="1" fontId="19" fillId="0" borderId="6" xfId="0" applyNumberFormat="1" applyFont="1" applyFill="1" applyBorder="1" applyAlignment="1">
      <alignment horizontal="left"/>
    </xf>
    <xf numFmtId="49" fontId="19" fillId="0" borderId="6" xfId="0" applyNumberFormat="1" applyFont="1" applyFill="1" applyBorder="1" applyAlignment="1">
      <alignment horizontal="center"/>
    </xf>
    <xf numFmtId="0" fontId="19" fillId="0" borderId="6" xfId="0" applyNumberFormat="1" applyFont="1" applyFill="1" applyBorder="1" applyAlignment="1">
      <alignment/>
    </xf>
    <xf numFmtId="0" fontId="19" fillId="0" borderId="6" xfId="0" applyNumberFormat="1" applyFont="1" applyFill="1" applyBorder="1" applyAlignment="1">
      <alignment horizontal="left"/>
    </xf>
    <xf numFmtId="0" fontId="19" fillId="0" borderId="6" xfId="0" applyNumberFormat="1" applyFont="1" applyFill="1" applyBorder="1" applyAlignment="1">
      <alignment horizontal="center"/>
    </xf>
    <xf numFmtId="49" fontId="19" fillId="0" borderId="6" xfId="0" applyNumberFormat="1" applyFont="1" applyFill="1" applyBorder="1" applyAlignment="1" applyProtection="1">
      <alignment horizontal="center"/>
      <protection hidden="1"/>
    </xf>
    <xf numFmtId="1" fontId="19" fillId="0" borderId="6" xfId="0" applyNumberFormat="1" applyFont="1" applyFill="1" applyBorder="1" applyAlignment="1">
      <alignment/>
    </xf>
    <xf numFmtId="1" fontId="19" fillId="0" borderId="6" xfId="0" applyNumberFormat="1" applyFont="1" applyFill="1" applyBorder="1" applyAlignment="1">
      <alignment horizontal="center"/>
    </xf>
    <xf numFmtId="0" fontId="19" fillId="0" borderId="6" xfId="0" applyNumberFormat="1" applyFont="1" applyFill="1" applyBorder="1" applyAlignment="1" applyProtection="1">
      <alignment horizontal="left"/>
      <protection locked="0"/>
    </xf>
    <xf numFmtId="0" fontId="21" fillId="0" borderId="0" xfId="0" applyFont="1" applyBorder="1" applyAlignment="1" applyProtection="1">
      <alignment/>
      <protection hidden="1"/>
    </xf>
    <xf numFmtId="0" fontId="6" fillId="0" borderId="0" xfId="0" applyFont="1" applyBorder="1" applyAlignment="1" applyProtection="1">
      <alignment horizontal="center"/>
      <protection hidden="1"/>
    </xf>
    <xf numFmtId="0" fontId="6" fillId="0" borderId="0" xfId="0" applyFont="1" applyBorder="1" applyAlignment="1" applyProtection="1">
      <alignment horizontal="left"/>
      <protection hidden="1"/>
    </xf>
    <xf numFmtId="0" fontId="9" fillId="0" borderId="4" xfId="0" applyFont="1" applyBorder="1" applyAlignment="1" applyProtection="1">
      <alignment horizontal="left"/>
      <protection/>
    </xf>
    <xf numFmtId="0" fontId="18" fillId="0" borderId="9" xfId="0" applyFont="1" applyFill="1" applyBorder="1" applyAlignment="1" applyProtection="1">
      <alignment horizontal="center"/>
      <protection hidden="1"/>
    </xf>
    <xf numFmtId="0" fontId="18" fillId="0" borderId="2" xfId="0" applyFont="1" applyFill="1" applyBorder="1" applyAlignment="1" applyProtection="1">
      <alignment/>
      <protection hidden="1"/>
    </xf>
    <xf numFmtId="0" fontId="19" fillId="0" borderId="0" xfId="0" applyFont="1" applyFill="1" applyAlignment="1" applyProtection="1">
      <alignment/>
      <protection hidden="1"/>
    </xf>
    <xf numFmtId="0" fontId="19" fillId="0" borderId="0" xfId="0" applyFont="1" applyFill="1" applyAlignment="1" applyProtection="1">
      <alignment horizontal="right"/>
      <protection hidden="1"/>
    </xf>
    <xf numFmtId="14" fontId="19" fillId="0" borderId="0" xfId="0" applyNumberFormat="1" applyFont="1" applyFill="1" applyAlignment="1" applyProtection="1">
      <alignment horizontal="left"/>
      <protection hidden="1"/>
    </xf>
    <xf numFmtId="0" fontId="19" fillId="0" borderId="0" xfId="0" applyFont="1" applyFill="1" applyBorder="1" applyAlignment="1" applyProtection="1">
      <alignment/>
      <protection hidden="1"/>
    </xf>
    <xf numFmtId="0" fontId="19" fillId="0" borderId="1" xfId="0" applyFont="1" applyFill="1" applyBorder="1" applyAlignment="1" applyProtection="1">
      <alignment/>
      <protection hidden="1"/>
    </xf>
    <xf numFmtId="0" fontId="19" fillId="0" borderId="0" xfId="0" applyFont="1" applyFill="1" applyAlignment="1" applyProtection="1">
      <alignment horizontal="left"/>
      <protection hidden="1"/>
    </xf>
    <xf numFmtId="0" fontId="19" fillId="0" borderId="9" xfId="0" applyFont="1" applyFill="1" applyBorder="1" applyAlignment="1" applyProtection="1">
      <alignment/>
      <protection hidden="1"/>
    </xf>
    <xf numFmtId="0" fontId="19" fillId="0" borderId="0" xfId="0" applyFont="1" applyFill="1" applyAlignment="1" applyProtection="1">
      <alignment horizontal="center"/>
      <protection hidden="1"/>
    </xf>
    <xf numFmtId="49" fontId="19" fillId="0" borderId="0" xfId="0" applyNumberFormat="1" applyFont="1" applyFill="1" applyAlignment="1" applyProtection="1">
      <alignment horizontal="center"/>
      <protection hidden="1"/>
    </xf>
    <xf numFmtId="0" fontId="19" fillId="0" borderId="9" xfId="0" applyFont="1" applyFill="1" applyBorder="1" applyAlignment="1" applyProtection="1">
      <alignment horizontal="right"/>
      <protection hidden="1"/>
    </xf>
    <xf numFmtId="0" fontId="19" fillId="0" borderId="1" xfId="0" applyFont="1" applyFill="1" applyBorder="1" applyAlignment="1" applyProtection="1">
      <alignment horizontal="left"/>
      <protection hidden="1"/>
    </xf>
    <xf numFmtId="0" fontId="19" fillId="0" borderId="1" xfId="0" applyFont="1" applyFill="1" applyBorder="1" applyAlignment="1" applyProtection="1">
      <alignment horizontal="center"/>
      <protection hidden="1"/>
    </xf>
    <xf numFmtId="0" fontId="19" fillId="0" borderId="2" xfId="0" applyFont="1" applyFill="1" applyBorder="1" applyAlignment="1" applyProtection="1">
      <alignment horizontal="right"/>
      <protection hidden="1"/>
    </xf>
    <xf numFmtId="0" fontId="19" fillId="0" borderId="10" xfId="0" applyNumberFormat="1" applyFont="1" applyFill="1" applyBorder="1" applyAlignment="1" applyProtection="1">
      <alignment/>
      <protection hidden="1"/>
    </xf>
    <xf numFmtId="0" fontId="19" fillId="0" borderId="10" xfId="0" applyFont="1" applyFill="1" applyBorder="1" applyAlignment="1" applyProtection="1">
      <alignment horizontal="right"/>
      <protection hidden="1"/>
    </xf>
    <xf numFmtId="0" fontId="18" fillId="0" borderId="8" xfId="0" applyFont="1" applyFill="1" applyBorder="1" applyAlignment="1" applyProtection="1">
      <alignment horizontal="center"/>
      <protection hidden="1"/>
    </xf>
    <xf numFmtId="0" fontId="18" fillId="0" borderId="5" xfId="0" applyFont="1" applyFill="1" applyBorder="1" applyAlignment="1" applyProtection="1">
      <alignment/>
      <protection hidden="1"/>
    </xf>
    <xf numFmtId="0" fontId="19" fillId="0" borderId="7" xfId="0" applyFont="1" applyFill="1" applyBorder="1" applyAlignment="1" applyProtection="1">
      <alignment/>
      <protection hidden="1"/>
    </xf>
    <xf numFmtId="0" fontId="19" fillId="0" borderId="0" xfId="0" applyFont="1" applyFill="1" applyBorder="1" applyAlignment="1" applyProtection="1">
      <alignment horizontal="left"/>
      <protection hidden="1"/>
    </xf>
    <xf numFmtId="0" fontId="19" fillId="0" borderId="0" xfId="0" applyFont="1" applyFill="1" applyBorder="1" applyAlignment="1" applyProtection="1">
      <alignment horizontal="center"/>
      <protection hidden="1"/>
    </xf>
    <xf numFmtId="0" fontId="19" fillId="0" borderId="3" xfId="0" applyFont="1" applyFill="1" applyBorder="1" applyAlignment="1" applyProtection="1">
      <alignment horizontal="right"/>
      <protection hidden="1"/>
    </xf>
    <xf numFmtId="0" fontId="19" fillId="0" borderId="11" xfId="0" applyNumberFormat="1" applyFont="1" applyFill="1" applyBorder="1" applyAlignment="1" applyProtection="1">
      <alignment/>
      <protection hidden="1"/>
    </xf>
    <xf numFmtId="0" fontId="19" fillId="0" borderId="11" xfId="0" applyFont="1" applyFill="1" applyBorder="1" applyAlignment="1" applyProtection="1">
      <alignment horizontal="right"/>
      <protection hidden="1"/>
    </xf>
    <xf numFmtId="0" fontId="19" fillId="0" borderId="11" xfId="0" applyFont="1" applyFill="1" applyBorder="1" applyAlignment="1" applyProtection="1">
      <alignment horizontal="center"/>
      <protection hidden="1"/>
    </xf>
    <xf numFmtId="0" fontId="19" fillId="0" borderId="9" xfId="0" applyFont="1" applyFill="1" applyBorder="1" applyAlignment="1" applyProtection="1">
      <alignment horizontal="center"/>
      <protection hidden="1"/>
    </xf>
    <xf numFmtId="0" fontId="19" fillId="0" borderId="2" xfId="0" applyFont="1" applyFill="1" applyBorder="1" applyAlignment="1" applyProtection="1">
      <alignment/>
      <protection hidden="1"/>
    </xf>
    <xf numFmtId="0" fontId="19" fillId="0" borderId="5" xfId="0" applyFont="1" applyFill="1" applyBorder="1" applyAlignment="1" applyProtection="1">
      <alignment/>
      <protection hidden="1"/>
    </xf>
    <xf numFmtId="0" fontId="19" fillId="0" borderId="4" xfId="0" applyFont="1" applyFill="1" applyBorder="1" applyAlignment="1" applyProtection="1">
      <alignment/>
      <protection hidden="1"/>
    </xf>
    <xf numFmtId="0" fontId="19" fillId="0" borderId="8" xfId="0" applyFont="1" applyFill="1" applyBorder="1" applyAlignment="1" applyProtection="1">
      <alignment/>
      <protection hidden="1"/>
    </xf>
    <xf numFmtId="0" fontId="19" fillId="0" borderId="4" xfId="0" applyFont="1" applyFill="1" applyBorder="1" applyAlignment="1" applyProtection="1">
      <alignment horizontal="left"/>
      <protection hidden="1"/>
    </xf>
    <xf numFmtId="0" fontId="19" fillId="0" borderId="4" xfId="0" applyFont="1" applyFill="1" applyBorder="1" applyAlignment="1" applyProtection="1">
      <alignment horizontal="center"/>
      <protection hidden="1"/>
    </xf>
    <xf numFmtId="0" fontId="19" fillId="0" borderId="5" xfId="0" applyFont="1" applyFill="1" applyBorder="1" applyAlignment="1" applyProtection="1">
      <alignment horizontal="right"/>
      <protection hidden="1"/>
    </xf>
    <xf numFmtId="0" fontId="19" fillId="0" borderId="12" xfId="0" applyNumberFormat="1" applyFont="1" applyFill="1" applyBorder="1" applyAlignment="1" applyProtection="1">
      <alignment/>
      <protection hidden="1"/>
    </xf>
    <xf numFmtId="0" fontId="19" fillId="0" borderId="12" xfId="0" applyFont="1" applyFill="1" applyBorder="1" applyAlignment="1" applyProtection="1">
      <alignment horizontal="right"/>
      <protection hidden="1"/>
    </xf>
    <xf numFmtId="0" fontId="19" fillId="0" borderId="12" xfId="0" applyFont="1" applyFill="1" applyBorder="1" applyAlignment="1" applyProtection="1">
      <alignment horizontal="center"/>
      <protection hidden="1"/>
    </xf>
    <xf numFmtId="0" fontId="19" fillId="0" borderId="6" xfId="0" applyNumberFormat="1" applyFont="1" applyFill="1" applyBorder="1" applyAlignment="1" applyProtection="1">
      <alignment/>
      <protection hidden="1"/>
    </xf>
    <xf numFmtId="0" fontId="19" fillId="0" borderId="6" xfId="0" applyFont="1" applyFill="1" applyBorder="1" applyAlignment="1">
      <alignment horizontal="right"/>
    </xf>
    <xf numFmtId="0" fontId="19" fillId="0" borderId="6" xfId="0" applyFont="1" applyFill="1" applyBorder="1" applyAlignment="1" applyProtection="1">
      <alignment horizontal="center"/>
      <protection hidden="1" locked="0"/>
    </xf>
    <xf numFmtId="0" fontId="0" fillId="0" borderId="6" xfId="0" applyNumberFormat="1" applyFill="1" applyBorder="1" applyAlignment="1">
      <alignment/>
    </xf>
    <xf numFmtId="0" fontId="0" fillId="0" borderId="6" xfId="0" applyFill="1" applyBorder="1" applyAlignment="1">
      <alignment horizontal="right"/>
    </xf>
    <xf numFmtId="0" fontId="22" fillId="0" borderId="6" xfId="0" applyFont="1" applyFill="1" applyBorder="1" applyAlignment="1">
      <alignment horizontal="right"/>
    </xf>
    <xf numFmtId="2" fontId="22" fillId="0" borderId="6" xfId="0" applyNumberFormat="1" applyFont="1" applyFill="1" applyBorder="1" applyAlignment="1">
      <alignment horizontal="right"/>
    </xf>
    <xf numFmtId="0" fontId="22" fillId="0" borderId="6" xfId="0" applyFont="1" applyFill="1" applyBorder="1" applyAlignment="1">
      <alignment/>
    </xf>
    <xf numFmtId="2" fontId="22" fillId="0" borderId="6" xfId="0" applyNumberFormat="1" applyFont="1" applyFill="1" applyBorder="1" applyAlignment="1">
      <alignment/>
    </xf>
    <xf numFmtId="0" fontId="0" fillId="0" borderId="6" xfId="0" applyFill="1" applyBorder="1" applyAlignment="1" applyProtection="1">
      <alignment/>
      <protection locked="0"/>
    </xf>
    <xf numFmtId="0" fontId="0" fillId="0" borderId="12" xfId="0" applyFill="1" applyBorder="1" applyAlignment="1" applyProtection="1">
      <alignment/>
      <protection locked="0"/>
    </xf>
    <xf numFmtId="0" fontId="0" fillId="0" borderId="13" xfId="0" applyFill="1" applyBorder="1" applyAlignment="1" applyProtection="1">
      <alignment/>
      <protection locked="0"/>
    </xf>
    <xf numFmtId="0" fontId="0" fillId="0" borderId="6" xfId="0" applyFill="1" applyBorder="1" applyAlignment="1" applyProtection="1">
      <alignment horizontal="right"/>
      <protection locked="0"/>
    </xf>
    <xf numFmtId="2" fontId="0" fillId="0" borderId="6" xfId="0" applyNumberFormat="1" applyFill="1" applyBorder="1" applyAlignment="1" applyProtection="1">
      <alignment horizontal="right"/>
      <protection locked="0"/>
    </xf>
    <xf numFmtId="0" fontId="0" fillId="0" borderId="6" xfId="0" applyFill="1" applyBorder="1" applyAlignment="1" applyProtection="1">
      <alignment horizontal="center"/>
      <protection locked="0"/>
    </xf>
    <xf numFmtId="0" fontId="0" fillId="0" borderId="6" xfId="0" applyNumberFormat="1" applyFill="1" applyBorder="1" applyAlignment="1" applyProtection="1">
      <alignment/>
      <protection hidden="1" locked="0"/>
    </xf>
    <xf numFmtId="0" fontId="19" fillId="0" borderId="6" xfId="0" applyNumberFormat="1" applyFont="1" applyFill="1" applyBorder="1" applyAlignment="1" applyProtection="1">
      <alignment/>
      <protection hidden="1" locked="0"/>
    </xf>
    <xf numFmtId="0" fontId="19" fillId="0" borderId="6" xfId="0" applyFont="1" applyFill="1" applyBorder="1" applyAlignment="1" applyProtection="1">
      <alignment horizontal="right"/>
      <protection locked="0"/>
    </xf>
    <xf numFmtId="2" fontId="19" fillId="0" borderId="6" xfId="0" applyNumberFormat="1" applyFont="1" applyFill="1" applyBorder="1" applyAlignment="1" applyProtection="1">
      <alignment horizontal="right"/>
      <protection locked="0"/>
    </xf>
    <xf numFmtId="0" fontId="19" fillId="0" borderId="6" xfId="0" applyFont="1" applyFill="1" applyBorder="1" applyAlignment="1" applyProtection="1">
      <alignment horizontal="center"/>
      <protection locked="0"/>
    </xf>
    <xf numFmtId="0" fontId="19" fillId="0" borderId="6" xfId="0" applyFont="1" applyFill="1" applyBorder="1" applyAlignment="1" applyProtection="1">
      <alignment/>
      <protection locked="0"/>
    </xf>
    <xf numFmtId="0" fontId="19" fillId="0" borderId="6" xfId="0" applyFont="1" applyFill="1" applyBorder="1" applyAlignment="1" applyProtection="1">
      <alignment horizontal="left"/>
      <protection locked="0"/>
    </xf>
    <xf numFmtId="49" fontId="19" fillId="0" borderId="6" xfId="0" applyNumberFormat="1" applyFont="1" applyFill="1" applyBorder="1" applyAlignment="1" applyProtection="1">
      <alignment horizontal="center"/>
      <protection locked="0"/>
    </xf>
    <xf numFmtId="0" fontId="0" fillId="0" borderId="6" xfId="0" applyFill="1" applyBorder="1" applyAlignment="1">
      <alignment/>
    </xf>
    <xf numFmtId="0" fontId="0" fillId="0" borderId="6" xfId="0" applyFill="1" applyBorder="1" applyAlignment="1">
      <alignment horizontal="left"/>
    </xf>
    <xf numFmtId="0" fontId="0" fillId="0" borderId="6" xfId="0" applyFill="1" applyBorder="1" applyAlignment="1">
      <alignment horizontal="center"/>
    </xf>
    <xf numFmtId="49" fontId="0" fillId="0" borderId="6" xfId="0" applyNumberFormat="1" applyFill="1" applyBorder="1" applyAlignment="1">
      <alignment horizontal="center"/>
    </xf>
    <xf numFmtId="0" fontId="0" fillId="0" borderId="6" xfId="0" applyNumberFormat="1" applyFill="1" applyBorder="1" applyAlignment="1" applyProtection="1">
      <alignment/>
      <protection hidden="1"/>
    </xf>
    <xf numFmtId="0" fontId="19" fillId="0" borderId="0" xfId="0" applyFont="1" applyFill="1" applyBorder="1" applyAlignment="1" applyProtection="1">
      <alignment horizontal="center"/>
      <protection hidden="1" locked="0"/>
    </xf>
    <xf numFmtId="0" fontId="19" fillId="0" borderId="0" xfId="0" applyFont="1" applyFill="1" applyBorder="1" applyAlignment="1" applyProtection="1">
      <alignment horizontal="left"/>
      <protection locked="0"/>
    </xf>
    <xf numFmtId="0" fontId="19" fillId="0" borderId="0" xfId="0" applyFont="1" applyFill="1" applyBorder="1" applyAlignment="1" applyProtection="1">
      <alignment horizontal="center"/>
      <protection locked="0"/>
    </xf>
    <xf numFmtId="0" fontId="19" fillId="0" borderId="0" xfId="0" applyFont="1" applyFill="1" applyBorder="1" applyAlignment="1" applyProtection="1">
      <alignment/>
      <protection locked="0"/>
    </xf>
    <xf numFmtId="49" fontId="19" fillId="0" borderId="0" xfId="0" applyNumberFormat="1" applyFont="1" applyFill="1" applyBorder="1" applyAlignment="1" applyProtection="1">
      <alignment horizontal="center"/>
      <protection locked="0"/>
    </xf>
    <xf numFmtId="0" fontId="19" fillId="0" borderId="0" xfId="0" applyNumberFormat="1" applyFont="1" applyFill="1" applyBorder="1" applyAlignment="1" applyProtection="1">
      <alignment/>
      <protection hidden="1" locked="0"/>
    </xf>
    <xf numFmtId="0" fontId="19" fillId="0" borderId="0" xfId="0" applyFont="1" applyFill="1" applyBorder="1" applyAlignment="1" applyProtection="1">
      <alignment horizontal="right"/>
      <protection locked="0"/>
    </xf>
    <xf numFmtId="0" fontId="0" fillId="0" borderId="0" xfId="0" applyFill="1" applyAlignment="1">
      <alignment horizontal="right"/>
    </xf>
    <xf numFmtId="0" fontId="0" fillId="0" borderId="0" xfId="0" applyFill="1" applyAlignment="1">
      <alignment horizontal="center"/>
    </xf>
    <xf numFmtId="0" fontId="0" fillId="0" borderId="0" xfId="0" applyFill="1" applyAlignment="1" applyProtection="1">
      <alignment horizontal="center"/>
      <protection hidden="1"/>
    </xf>
    <xf numFmtId="0" fontId="0" fillId="0" borderId="0" xfId="0" applyFill="1" applyAlignment="1">
      <alignment/>
    </xf>
    <xf numFmtId="0" fontId="0" fillId="0" borderId="0" xfId="0" applyFill="1" applyAlignment="1">
      <alignment horizontal="left"/>
    </xf>
    <xf numFmtId="49" fontId="0" fillId="0" borderId="0" xfId="0" applyNumberFormat="1" applyFill="1" applyAlignment="1">
      <alignment horizontal="center"/>
    </xf>
    <xf numFmtId="0" fontId="0" fillId="0" borderId="0" xfId="0" applyNumberFormat="1" applyFill="1" applyAlignment="1" applyProtection="1">
      <alignment/>
      <protection hidden="1"/>
    </xf>
    <xf numFmtId="0" fontId="19" fillId="0" borderId="0" xfId="20">
      <alignment/>
      <protection/>
    </xf>
    <xf numFmtId="3" fontId="19" fillId="0" borderId="0" xfId="20" applyNumberFormat="1" applyBorder="1">
      <alignment/>
      <protection/>
    </xf>
    <xf numFmtId="0" fontId="28" fillId="0" borderId="0" xfId="20" applyFont="1">
      <alignment/>
      <protection/>
    </xf>
    <xf numFmtId="3" fontId="28" fillId="0" borderId="0" xfId="20" applyNumberFormat="1" applyFont="1" applyBorder="1" applyAlignment="1">
      <alignment horizontal="right"/>
      <protection/>
    </xf>
    <xf numFmtId="0" fontId="29" fillId="0" borderId="14" xfId="20" applyFont="1" applyBorder="1" applyAlignment="1">
      <alignment vertical="center"/>
      <protection/>
    </xf>
    <xf numFmtId="0" fontId="29" fillId="0" borderId="15" xfId="20" applyFont="1" applyBorder="1" applyAlignment="1">
      <alignment vertical="center"/>
      <protection/>
    </xf>
    <xf numFmtId="0" fontId="29" fillId="0" borderId="16" xfId="20" applyFont="1" applyBorder="1" applyAlignment="1">
      <alignment horizontal="right" vertical="center"/>
      <protection/>
    </xf>
    <xf numFmtId="0" fontId="29" fillId="0" borderId="6" xfId="20" applyFont="1" applyBorder="1" applyAlignment="1">
      <alignment horizontal="right" vertical="center"/>
      <protection/>
    </xf>
    <xf numFmtId="0" fontId="29" fillId="0" borderId="17" xfId="20" applyFont="1" applyBorder="1" applyAlignment="1">
      <alignment horizontal="right" vertical="center"/>
      <protection/>
    </xf>
    <xf numFmtId="0" fontId="29" fillId="0" borderId="18" xfId="20" applyFont="1" applyBorder="1" applyAlignment="1">
      <alignment horizontal="right" vertical="center"/>
      <protection/>
    </xf>
    <xf numFmtId="0" fontId="29" fillId="0" borderId="0" xfId="20" applyFont="1">
      <alignment/>
      <protection/>
    </xf>
    <xf numFmtId="0" fontId="29" fillId="0" borderId="19" xfId="20" applyFont="1" applyBorder="1" applyAlignment="1">
      <alignment vertical="center"/>
      <protection/>
    </xf>
    <xf numFmtId="0" fontId="29" fillId="0" borderId="20" xfId="20" applyFont="1" applyBorder="1" applyAlignment="1">
      <alignment vertical="center"/>
      <protection/>
    </xf>
    <xf numFmtId="3" fontId="29" fillId="0" borderId="21" xfId="20" applyNumberFormat="1" applyFont="1" applyBorder="1" applyAlignment="1">
      <alignment vertical="center"/>
      <protection/>
    </xf>
    <xf numFmtId="3" fontId="29" fillId="0" borderId="19" xfId="20" applyNumberFormat="1" applyFont="1" applyBorder="1" applyAlignment="1">
      <alignment vertical="center"/>
      <protection/>
    </xf>
    <xf numFmtId="3" fontId="29" fillId="0" borderId="22" xfId="20" applyNumberFormat="1" applyFont="1" applyBorder="1" applyAlignment="1">
      <alignment vertical="center"/>
      <protection/>
    </xf>
    <xf numFmtId="3" fontId="29" fillId="0" borderId="23" xfId="20" applyNumberFormat="1" applyFont="1" applyBorder="1" applyAlignment="1">
      <alignment vertical="center"/>
      <protection/>
    </xf>
    <xf numFmtId="0" fontId="29" fillId="0" borderId="11" xfId="20" applyFont="1" applyBorder="1" applyAlignment="1">
      <alignment vertical="center"/>
      <protection/>
    </xf>
    <xf numFmtId="3" fontId="29" fillId="0" borderId="16" xfId="20" applyNumberFormat="1" applyFont="1" applyBorder="1" applyAlignment="1">
      <alignment vertical="center"/>
      <protection/>
    </xf>
    <xf numFmtId="3" fontId="29" fillId="0" borderId="6" xfId="20" applyNumberFormat="1" applyFont="1" applyBorder="1" applyAlignment="1">
      <alignment vertical="center"/>
      <protection/>
    </xf>
    <xf numFmtId="3" fontId="29" fillId="0" borderId="17" xfId="20" applyNumberFormat="1" applyFont="1" applyBorder="1" applyAlignment="1">
      <alignment vertical="center"/>
      <protection/>
    </xf>
    <xf numFmtId="3" fontId="29" fillId="0" borderId="18" xfId="20" applyNumberFormat="1" applyFont="1" applyBorder="1" applyAlignment="1">
      <alignment vertical="center"/>
      <protection/>
    </xf>
    <xf numFmtId="0" fontId="29" fillId="0" borderId="12" xfId="20" applyFont="1" applyBorder="1" applyAlignment="1">
      <alignment vertical="center"/>
      <protection/>
    </xf>
    <xf numFmtId="0" fontId="29" fillId="0" borderId="22" xfId="20" applyFont="1" applyBorder="1" applyAlignment="1">
      <alignment vertical="center"/>
      <protection/>
    </xf>
    <xf numFmtId="3" fontId="29" fillId="0" borderId="0" xfId="20" applyNumberFormat="1" applyFont="1">
      <alignment/>
      <protection/>
    </xf>
    <xf numFmtId="0" fontId="29" fillId="0" borderId="0" xfId="20" applyFont="1" applyFill="1" applyBorder="1" applyAlignment="1">
      <alignment vertical="center"/>
      <protection/>
    </xf>
    <xf numFmtId="0" fontId="19" fillId="0" borderId="0" xfId="20" applyBorder="1">
      <alignment/>
      <protection/>
    </xf>
    <xf numFmtId="3" fontId="30" fillId="0" borderId="0" xfId="20" applyNumberFormat="1" applyFont="1">
      <alignment/>
      <protection/>
    </xf>
    <xf numFmtId="3" fontId="19" fillId="0" borderId="0" xfId="20" applyNumberFormat="1">
      <alignment/>
      <protection/>
    </xf>
    <xf numFmtId="3" fontId="19" fillId="0" borderId="0" xfId="20" applyNumberFormat="1" applyFill="1" applyBorder="1">
      <alignment/>
      <protection/>
    </xf>
    <xf numFmtId="49" fontId="0" fillId="0" borderId="0" xfId="0" applyNumberFormat="1" applyAlignment="1">
      <alignment/>
    </xf>
    <xf numFmtId="49" fontId="0" fillId="0" borderId="0" xfId="0" applyNumberFormat="1" applyAlignment="1">
      <alignment horizontal="right"/>
    </xf>
    <xf numFmtId="49" fontId="0" fillId="0" borderId="0" xfId="0" applyNumberFormat="1" applyAlignment="1">
      <alignment/>
    </xf>
    <xf numFmtId="0" fontId="31" fillId="0" borderId="0" xfId="0" applyFont="1" applyFill="1" applyAlignment="1" applyProtection="1">
      <alignment/>
      <protection/>
    </xf>
    <xf numFmtId="1" fontId="19" fillId="0" borderId="10" xfId="19" applyNumberFormat="1" applyFont="1" applyFill="1" applyBorder="1" applyAlignment="1" applyProtection="1">
      <alignment horizontal="right"/>
      <protection hidden="1"/>
    </xf>
    <xf numFmtId="2" fontId="24" fillId="0" borderId="0" xfId="0" applyNumberFormat="1" applyFont="1" applyBorder="1" applyAlignment="1" applyProtection="1">
      <alignment/>
      <protection locked="0"/>
    </xf>
    <xf numFmtId="0" fontId="24" fillId="0" borderId="0" xfId="0" applyFont="1" applyBorder="1" applyAlignment="1" applyProtection="1">
      <alignment/>
      <protection locked="0"/>
    </xf>
    <xf numFmtId="0" fontId="24" fillId="0" borderId="2" xfId="0" applyFont="1" applyBorder="1" applyAlignment="1" applyProtection="1">
      <alignment/>
      <protection locked="0"/>
    </xf>
    <xf numFmtId="0" fontId="19" fillId="0" borderId="0" xfId="20" applyFont="1">
      <alignment/>
      <protection/>
    </xf>
    <xf numFmtId="0" fontId="19" fillId="0" borderId="4" xfId="20" applyBorder="1">
      <alignment/>
      <protection/>
    </xf>
    <xf numFmtId="0" fontId="19" fillId="0" borderId="24" xfId="20" applyBorder="1">
      <alignment/>
      <protection/>
    </xf>
    <xf numFmtId="0" fontId="0" fillId="5" borderId="0" xfId="0" applyFill="1" applyAlignment="1">
      <alignment/>
    </xf>
    <xf numFmtId="0" fontId="0" fillId="11" borderId="0" xfId="0" applyFont="1" applyFill="1" applyAlignment="1">
      <alignment/>
    </xf>
    <xf numFmtId="0" fontId="32" fillId="0" borderId="15" xfId="0" applyFont="1" applyBorder="1" applyAlignment="1">
      <alignment/>
    </xf>
    <xf numFmtId="0" fontId="33" fillId="0" borderId="14" xfId="0" applyFont="1" applyBorder="1" applyAlignment="1">
      <alignment/>
    </xf>
    <xf numFmtId="0" fontId="0" fillId="0" borderId="0" xfId="0" applyAlignment="1" quotePrefix="1">
      <alignment/>
    </xf>
    <xf numFmtId="0" fontId="34" fillId="0" borderId="18" xfId="0" applyFont="1" applyBorder="1" applyAlignment="1">
      <alignment/>
    </xf>
    <xf numFmtId="0" fontId="0" fillId="0" borderId="0" xfId="0" applyAlignment="1">
      <alignment horizontal="left"/>
    </xf>
    <xf numFmtId="0" fontId="24" fillId="0" borderId="3" xfId="0" applyFont="1" applyBorder="1" applyAlignment="1" applyProtection="1">
      <alignment horizontal="center" vertical="center"/>
      <protection locked="0"/>
    </xf>
    <xf numFmtId="0" fontId="24" fillId="0" borderId="5" xfId="0" applyFont="1" applyBorder="1" applyAlignment="1" applyProtection="1">
      <alignment horizontal="center" vertical="center"/>
      <protection locked="0"/>
    </xf>
    <xf numFmtId="0" fontId="24" fillId="0" borderId="0" xfId="0" applyFont="1" applyBorder="1" applyAlignment="1" applyProtection="1">
      <alignment horizontal="center" vertical="center"/>
      <protection locked="0"/>
    </xf>
    <xf numFmtId="0" fontId="19" fillId="0" borderId="1" xfId="20" applyFont="1" applyBorder="1" applyAlignment="1">
      <alignment horizontal="center"/>
      <protection/>
    </xf>
    <xf numFmtId="0" fontId="27" fillId="0" borderId="0" xfId="20" applyFont="1" applyAlignment="1">
      <alignment horizontal="center"/>
      <protection/>
    </xf>
    <xf numFmtId="0" fontId="28" fillId="0" borderId="0" xfId="20" applyFont="1" applyAlignment="1">
      <alignment horizontal="right"/>
      <protection/>
    </xf>
    <xf numFmtId="183" fontId="28" fillId="0" borderId="0" xfId="20" applyNumberFormat="1" applyFont="1" applyAlignment="1">
      <alignment horizontal="center"/>
      <protection/>
    </xf>
    <xf numFmtId="0" fontId="6" fillId="0" borderId="0" xfId="0" applyFont="1" applyBorder="1" applyAlignment="1" applyProtection="1">
      <alignment horizontal="center"/>
      <protection hidden="1"/>
    </xf>
    <xf numFmtId="1" fontId="4" fillId="6" borderId="14" xfId="0" applyNumberFormat="1" applyFont="1" applyFill="1" applyBorder="1" applyAlignment="1" applyProtection="1">
      <alignment horizontal="center"/>
      <protection hidden="1"/>
    </xf>
    <xf numFmtId="1" fontId="4" fillId="6" borderId="15" xfId="0" applyNumberFormat="1" applyFont="1" applyFill="1" applyBorder="1" applyAlignment="1" applyProtection="1">
      <alignment horizontal="center"/>
      <protection hidden="1"/>
    </xf>
    <xf numFmtId="1" fontId="4" fillId="6" borderId="18" xfId="0" applyNumberFormat="1" applyFont="1" applyFill="1" applyBorder="1" applyAlignment="1" applyProtection="1">
      <alignment horizontal="center"/>
      <protection hidden="1"/>
    </xf>
  </cellXfs>
  <cellStyles count="9">
    <cellStyle name="Normal" xfId="0"/>
    <cellStyle name="Followed Hyperlink" xfId="15"/>
    <cellStyle name="Comma" xfId="16"/>
    <cellStyle name="Comma [0]" xfId="17"/>
    <cellStyle name="Hyperlink" xfId="18"/>
    <cellStyle name="Percent" xfId="19"/>
    <cellStyle name="Standard_Statistik"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chartsheet" Target="chartsheets/sheet2.xml" /><Relationship Id="rId4" Type="http://schemas.openxmlformats.org/officeDocument/2006/relationships/worksheet" Target="worksheets/sheet2.xml" /><Relationship Id="rId5" Type="http://schemas.openxmlformats.org/officeDocument/2006/relationships/worksheet" Target="worksheets/sheet3.xml" /><Relationship Id="rId6" Type="http://schemas.openxmlformats.org/officeDocument/2006/relationships/worksheet" Target="worksheets/sheet4.xml" /><Relationship Id="rId7" Type="http://schemas.openxmlformats.org/officeDocument/2006/relationships/worksheet" Target="worksheets/sheet5.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24913883"/>
        <c:axId val="22898356"/>
      </c:barChart>
      <c:catAx>
        <c:axId val="24913883"/>
        <c:scaling>
          <c:orientation val="minMax"/>
        </c:scaling>
        <c:axPos val="b"/>
        <c:delete val="0"/>
        <c:numFmt formatCode="General" sourceLinked="1"/>
        <c:majorTickMark val="in"/>
        <c:minorTickMark val="none"/>
        <c:tickLblPos val="nextTo"/>
        <c:crossAx val="22898356"/>
        <c:crosses val="autoZero"/>
        <c:auto val="0"/>
        <c:lblOffset val="100"/>
        <c:noMultiLvlLbl val="0"/>
      </c:catAx>
      <c:valAx>
        <c:axId val="22898356"/>
        <c:scaling>
          <c:orientation val="minMax"/>
        </c:scaling>
        <c:axPos val="l"/>
        <c:delete val="0"/>
        <c:numFmt formatCode="General" sourceLinked="1"/>
        <c:majorTickMark val="in"/>
        <c:minorTickMark val="none"/>
        <c:tickLblPos val="nextTo"/>
        <c:crossAx val="24913883"/>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000" b="0" i="0" u="none" baseline="0">
          <a:latin typeface="MS Sans Serif"/>
          <a:ea typeface="MS Sans Serif"/>
          <a:cs typeface="MS Sans Serif"/>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4758613"/>
        <c:axId val="42827518"/>
      </c:barChart>
      <c:catAx>
        <c:axId val="4758613"/>
        <c:scaling>
          <c:orientation val="minMax"/>
        </c:scaling>
        <c:axPos val="b"/>
        <c:delete val="0"/>
        <c:numFmt formatCode="General" sourceLinked="1"/>
        <c:majorTickMark val="in"/>
        <c:minorTickMark val="none"/>
        <c:tickLblPos val="nextTo"/>
        <c:crossAx val="42827518"/>
        <c:crosses val="autoZero"/>
        <c:auto val="0"/>
        <c:lblOffset val="100"/>
        <c:noMultiLvlLbl val="0"/>
      </c:catAx>
      <c:valAx>
        <c:axId val="42827518"/>
        <c:scaling>
          <c:orientation val="minMax"/>
        </c:scaling>
        <c:axPos val="l"/>
        <c:delete val="0"/>
        <c:numFmt formatCode="General" sourceLinked="1"/>
        <c:majorTickMark val="in"/>
        <c:minorTickMark val="none"/>
        <c:tickLblPos val="nextTo"/>
        <c:crossAx val="4758613"/>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000" b="0" i="0" u="none" baseline="0">
          <a:latin typeface="MS Sans Serif"/>
          <a:ea typeface="MS Sans Serif"/>
          <a:cs typeface="MS Sans Serif"/>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Pr codeName="Diagramm1"/>
  <sheetViews>
    <sheetView workbookViewId="0" zoomScale="74"/>
  </sheetViews>
  <pageMargins left="0.7874015748031497" right="0.7874015748031497" top="0.984251968503937" bottom="0.984251968503937" header="0.5118110236220472" footer="0.5118110236220472"/>
  <pageSetup horizontalDpi="300" verticalDpi="300" orientation="landscape" paperSize="9"/>
  <headerFooter>
    <oddHeader>&amp;A</oddHeader>
  </headerFooter>
  <drawing r:id="rId1"/>
</chartsheet>
</file>

<file path=xl/chartsheets/sheet2.xml><?xml version="1.0" encoding="utf-8"?>
<chartsheet xmlns="http://schemas.openxmlformats.org/spreadsheetml/2006/main" xmlns:r="http://schemas.openxmlformats.org/officeDocument/2006/relationships">
  <sheetPr codeName="Diagramm2"/>
  <sheetViews>
    <sheetView workbookViewId="0" zoomScale="70"/>
  </sheetViews>
  <pageMargins left="0.75" right="0.75" top="1" bottom="1" header="0.511811023" footer="0.511811023"/>
  <pageSetup horizontalDpi="300" verticalDpi="300" orientation="landscape" paperSize="9"/>
  <headerFooter>
    <oddHeader>&amp;A</oddHeader>
    <oddFooter>Seite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0.0775</cdr:x>
      <cdr:y>0.0585</cdr:y>
    </cdr:from>
    <cdr:to>
      <cdr:x>0.95725</cdr:x>
      <cdr:y>0.73775</cdr:y>
    </cdr:to>
    <cdr:sp>
      <cdr:nvSpPr>
        <cdr:cNvPr id="1" name="Text 1"/>
        <cdr:cNvSpPr txBox="1">
          <a:spLocks noChangeArrowheads="1"/>
        </cdr:cNvSpPr>
      </cdr:nvSpPr>
      <cdr:spPr>
        <a:xfrm>
          <a:off x="714375" y="333375"/>
          <a:ext cx="8124825" cy="3905250"/>
        </a:xfrm>
        <a:prstGeom prst="rect">
          <a:avLst/>
        </a:prstGeom>
        <a:noFill/>
        <a:ln w="1" cmpd="sng">
          <a:noFill/>
        </a:ln>
      </cdr:spPr>
      <cdr:txBody>
        <a:bodyPr vertOverflow="clip" wrap="square"/>
        <a:p>
          <a:pPr algn="l">
            <a:defRPr/>
          </a:pPr>
          <a:r>
            <a:rPr lang="en-US" cap="none" sz="1200" b="1" i="0" u="none" baseline="0">
              <a:latin typeface="Times New Roman"/>
              <a:ea typeface="Times New Roman"/>
              <a:cs typeface="Times New Roman"/>
            </a:rPr>
            <a:t>Information zur Handhabung des Agility Auswertungsprogramms</a:t>
          </a:r>
          <a:r>
            <a:rPr lang="en-US" cap="none" sz="1200" b="0" i="0" u="none" baseline="0">
              <a:latin typeface="Times New Roman"/>
              <a:ea typeface="Times New Roman"/>
              <a:cs typeface="Times New Roman"/>
            </a:rPr>
            <a:t>
1.) Kopieren sie die Datei "Agility Wettkampf Vorlage.xlt" in das Verzeichnis ...\Vorlagen\
2.)  Starten Sie EXCEL Version 5.0 oder neuer
3.) Wählen Sie im Menü Datei die Option Neu...
4.) Wählen Sie in der erscheinenden Menübox den Dateityp "Agility Wettkampf Vorlage". Mit OK bestätigen
5.) Speichern Sie die neu erzeugte Datei unter Ihrem frei ausgewählten Namen
6.) Füllen Sie die Meldeliste aus. Entsprechende Anwendungstechniken entnehmen Sie bitte Ihrem EXCEL Handbuch
7.) Mit dem Makro Wertungstabellen erstellen... im Menü Extras werden abschließend die Auswertungstabellen erstellt
8.) Geben Sie in jeder Wertungstabelle die laufenden Daten des Wettkampfs ein. Beachten Sie daß viele Ergebnisse  automatisch berechnet werden.
</a:t>
          </a:r>
          <a:r>
            <a:rPr lang="en-US" cap="none" sz="1200" b="1" i="0" u="none" baseline="0">
              <a:latin typeface="Times New Roman"/>
              <a:ea typeface="Times New Roman"/>
              <a:cs typeface="Times New Roman"/>
            </a:rPr>
            <a:t>Rechtsgrundlage:</a:t>
          </a:r>
          <a:r>
            <a:rPr lang="en-US" cap="none" sz="1200" b="0" i="0" u="none" baseline="0">
              <a:latin typeface="Times New Roman"/>
              <a:ea typeface="Times New Roman"/>
              <a:cs typeface="Times New Roman"/>
            </a:rPr>
            <a:t>
Dieses Programm darf frei kopiert und weitergegeben werden. Jede Vermarktung des Programmes ist aber strengstens untersagt. Bei auftretenden Fragen kann der Verfasser unter der folgenden Adresse erreicht werden:
Thomas Lurz, Eiswaldtstraße 31, 12249 Berlin; Tel.: 030 / 775 83 96 , e-mail: lurzhcdb@sp.zrz.tu-berlin.de
Der Verfasser behält sich das Recht vor, daß er nicht jederzeit erreichbar ist und keinerlei Haftung für auftretende Probleme oder Schäden übernimmt.
.                                                                                                                      Berlin, den 11.05.1997</a:t>
          </a:r>
        </a:p>
      </cdr:txBody>
    </cdr:sp>
  </cdr:relSizeAnchor>
  <cdr:relSizeAnchor xmlns:cdr="http://schemas.openxmlformats.org/drawingml/2006/chartDrawing">
    <cdr:from>
      <cdr:x>0.5695</cdr:x>
      <cdr:y>0.7565</cdr:y>
    </cdr:from>
    <cdr:to>
      <cdr:x>0.7645</cdr:x>
      <cdr:y>0.834</cdr:y>
    </cdr:to>
    <cdr:pic>
      <cdr:nvPicPr>
        <cdr:cNvPr id="2" name="Bild 2"/>
        <cdr:cNvPicPr preferRelativeResize="1">
          <a:picLocks noChangeAspect="1"/>
        </cdr:cNvPicPr>
      </cdr:nvPicPr>
      <cdr:blipFill>
        <a:blip r:embed="rId1"/>
        <a:stretch>
          <a:fillRect/>
        </a:stretch>
      </cdr:blipFill>
      <cdr:spPr>
        <a:xfrm>
          <a:off x="5257800" y="4343400"/>
          <a:ext cx="1800225" cy="447675"/>
        </a:xfrm>
        <a:prstGeom prst="rect">
          <a:avLst/>
        </a:prstGeom>
        <a:solidFill>
          <a:srgbClr val="FFFFFF"/>
        </a:solidFill>
        <a:ln w="1" cmpd="sng">
          <a:noFill/>
        </a:ln>
      </cdr:spPr>
    </cdr:pic>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0.05075</cdr:x>
      <cdr:y>0.05625</cdr:y>
    </cdr:from>
    <cdr:to>
      <cdr:x>0.95725</cdr:x>
      <cdr:y>0.96925</cdr:y>
    </cdr:to>
    <cdr:sp>
      <cdr:nvSpPr>
        <cdr:cNvPr id="1" name="Text 1"/>
        <cdr:cNvSpPr txBox="1">
          <a:spLocks noChangeArrowheads="1"/>
        </cdr:cNvSpPr>
      </cdr:nvSpPr>
      <cdr:spPr>
        <a:xfrm>
          <a:off x="466725" y="314325"/>
          <a:ext cx="8372475" cy="5248275"/>
        </a:xfrm>
        <a:prstGeom prst="rect">
          <a:avLst/>
        </a:prstGeom>
        <a:noFill/>
        <a:ln w="1" cmpd="sng">
          <a:noFill/>
        </a:ln>
      </cdr:spPr>
      <cdr:txBody>
        <a:bodyPr vertOverflow="clip" wrap="square"/>
        <a:p>
          <a:pPr algn="l">
            <a:defRPr/>
          </a:pPr>
          <a:r>
            <a:rPr lang="en-US" cap="none" sz="1000" b="0" i="0" u="none" baseline="0">
              <a:latin typeface="MS Sans Serif"/>
              <a:ea typeface="MS Sans Serif"/>
              <a:cs typeface="MS Sans Serif"/>
            </a:rPr>
            <a:t>Neueste Version vom 10.5.97
Konvertierung der VB Module ins Englische
Excel '97 lauffähig machen
Makros zum Sortieren und für die Seiteneinrichtung
Bug Fix: Auslosen, Buttons
</a:t>
          </a:r>
          <a:r>
            <a:rPr lang="en-US" cap="none" sz="1000" b="1" i="0" u="none" baseline="0">
              <a:latin typeface="MS Sans Serif"/>
              <a:ea typeface="MS Sans Serif"/>
              <a:cs typeface="MS Sans Serif"/>
            </a:rPr>
            <a:t>Was kann das Programm?
</a:t>
          </a:r>
          <a:r>
            <a:rPr lang="en-US" cap="none" sz="1000" b="0" i="0" u="none" baseline="0">
              <a:latin typeface="MS Sans Serif"/>
              <a:ea typeface="MS Sans Serif"/>
              <a:cs typeface="MS Sans Serif"/>
            </a:rPr>
            <a:t>
In einem Excel Tabellenblatt werden die Meldedaten eingegeben. Das Programm kann über ein Makro die
Startnummern auslosen. Dabei wird erkannt, ob ein Hundeführer mit mehreren Hunden startet. Damit dieser
Hundeführer nicht zwei Mal direkt hintereinander starten muß, wird der erste Hund eine sehr niedrige Startnummer
erhalten und der zweite Hund eine sehr hohe . 
Ein weiteres Makro erstellt für jeden einzelnen Wettkampf eine Auswertungstabelle, in der nur noch die Hunde
verzeichnet sind, die in der jeweiligen Klasse starten. Hier werden wärend des Wettkampfes die Zeit und die
Fehler eingetragen. Das Programm errechnet automatisch die Punkzahl, die Wertnote und den Platz.
Auf Mausklick kann die Tabelle nach Startnummer, nach Hundename oder nach dem Platz sortiert werden.
Durch die Auslegung als Excel Arbeitsmappe können selbstverständlich alle Features des
Tabellenkalkulationsprogrammes mitbenutzt werden. Z.B.:
     Zwischenablage 
     Im- und Export von Datenbanken aller unterstützten Formate 
     Seriendruckfunktion von MS Word (drucken von Urkunden) 
     Implementierung von eigenen Berechnungsfunktionen (z.B. Monopoly, Addition mehrerer Resultate) 
Das Programm ist kostenlos und darf frei weitergegeben werden. Ich übernehme jedoch keinerlei Haftung für
eventuelle Mißgeschicke durch unsachgemäße Handhabung des Programms. Man kann sehr viele Parameter und
Formeln in diesem Programm ändern, jedoch läuft man Gefahr, daß dann möglicherweise das Programm nicht
mehr richtig funktioniert. Nur erfahrene Anwender mit guten Visual Basic Kenntnissen sollten Veränderungen
vornehmen!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Tabelle20"/>
  <dimension ref="A2:Q4235"/>
  <sheetViews>
    <sheetView workbookViewId="0" topLeftCell="A440">
      <selection activeCell="L440" sqref="L1:O16384"/>
    </sheetView>
  </sheetViews>
  <sheetFormatPr defaultColWidth="11.421875" defaultRowHeight="12.75"/>
  <cols>
    <col min="1" max="1" width="9.00390625" style="67" bestFit="1" customWidth="1"/>
    <col min="2" max="2" width="23.57421875" style="71" bestFit="1" customWidth="1"/>
    <col min="3" max="3" width="16.28125" style="71" customWidth="1"/>
    <col min="4" max="4" width="3.00390625" style="67" bestFit="1" customWidth="1"/>
    <col min="5" max="5" width="4.28125" style="79" bestFit="1" customWidth="1"/>
    <col min="6" max="6" width="4.140625" style="67" bestFit="1" customWidth="1"/>
    <col min="7" max="7" width="5.28125" style="82" bestFit="1" customWidth="1"/>
    <col min="8" max="8" width="2.7109375" style="79" bestFit="1" customWidth="1"/>
    <col min="9" max="9" width="5.28125" style="82" bestFit="1" customWidth="1"/>
    <col min="10" max="10" width="5.28125" style="84" bestFit="1" customWidth="1"/>
    <col min="11" max="11" width="4.28125" style="65" bestFit="1" customWidth="1"/>
    <col min="12" max="15" width="4.00390625" style="65" hidden="1" customWidth="1"/>
    <col min="16" max="16" width="4.421875" style="65" bestFit="1" customWidth="1"/>
    <col min="17" max="17" width="1.8515625" style="65" bestFit="1" customWidth="1"/>
    <col min="18" max="18" width="0" style="65" hidden="1" customWidth="1"/>
    <col min="19" max="16384" width="11.421875" style="65" customWidth="1"/>
  </cols>
  <sheetData>
    <row r="2" spans="1:11" ht="11.25">
      <c r="A2" s="93"/>
      <c r="B2" s="68"/>
      <c r="C2" s="68"/>
      <c r="D2" s="72"/>
      <c r="E2" s="75"/>
      <c r="F2" s="72"/>
      <c r="G2" s="83"/>
      <c r="H2" s="75"/>
      <c r="I2" s="83"/>
      <c r="J2" s="83"/>
      <c r="K2" s="231" t="str">
        <f>IF(E4=" - "," ","G-Pl.")</f>
        <v>G-Pl.</v>
      </c>
    </row>
    <row r="3" spans="1:17" ht="11.25">
      <c r="A3" s="66"/>
      <c r="B3" s="69"/>
      <c r="C3" s="69"/>
      <c r="D3" s="73"/>
      <c r="E3" s="76"/>
      <c r="F3" s="73"/>
      <c r="G3" s="84"/>
      <c r="H3" s="80"/>
      <c r="I3" s="84"/>
      <c r="K3" s="242" t="str">
        <f>IF(E4=" - "," ",O3)</f>
        <v>X</v>
      </c>
      <c r="L3" s="229">
        <f>IF(ISNUMBER(G3),G3,999.99)+IF(ISNUMBER(G4),G4,999.99)</f>
        <v>1999.98</v>
      </c>
      <c r="M3" s="229">
        <f>IF(ISNUMBER(J3),J3,999.99)+IF(ISNUMBER(J4),J4,999.99)</f>
        <v>1999.98</v>
      </c>
      <c r="N3" s="230">
        <f>RANK(L3,$L$1:$L$450,0)+0.01*RANK(M3,$M$1:$M$450,0)</f>
        <v>1.01</v>
      </c>
      <c r="O3" s="230" t="str">
        <f>IF(M3&gt;999,"X",RANK(N3,$N$1:$N$450,0))</f>
        <v>X</v>
      </c>
      <c r="P3" s="230"/>
      <c r="Q3" s="230"/>
    </row>
    <row r="4" spans="1:11" ht="11.25">
      <c r="A4" s="97"/>
      <c r="B4" s="70"/>
      <c r="C4" s="70"/>
      <c r="D4" s="74"/>
      <c r="E4" s="77"/>
      <c r="F4" s="74"/>
      <c r="G4" s="85"/>
      <c r="H4" s="81"/>
      <c r="I4" s="85"/>
      <c r="J4" s="85"/>
      <c r="K4" s="243"/>
    </row>
    <row r="5" ht="3" customHeight="1">
      <c r="E5" s="78"/>
    </row>
    <row r="6" spans="1:11" ht="11.25">
      <c r="A6" s="93"/>
      <c r="B6" s="68"/>
      <c r="C6" s="68"/>
      <c r="D6" s="72"/>
      <c r="E6" s="75"/>
      <c r="F6" s="72"/>
      <c r="G6" s="83"/>
      <c r="H6" s="75"/>
      <c r="I6" s="83"/>
      <c r="J6" s="83"/>
      <c r="K6" s="231" t="str">
        <f>IF(E8=" - "," ","G-Pl.")</f>
        <v>G-Pl.</v>
      </c>
    </row>
    <row r="7" spans="1:15" ht="11.25">
      <c r="A7" s="66"/>
      <c r="B7" s="69"/>
      <c r="C7" s="69"/>
      <c r="D7" s="73"/>
      <c r="E7" s="76"/>
      <c r="F7" s="73"/>
      <c r="G7" s="84"/>
      <c r="H7" s="80"/>
      <c r="I7" s="84"/>
      <c r="K7" s="242" t="str">
        <f>IF(E8=" - "," ",O7)</f>
        <v>X</v>
      </c>
      <c r="L7" s="229">
        <f>IF(ISNUMBER(G7),G7,999.99)+IF(ISNUMBER(G8),G8,999.99)</f>
        <v>1999.98</v>
      </c>
      <c r="M7" s="229">
        <f>IF(ISNUMBER(J7),J7,999.99)+IF(ISNUMBER(J8),J8,999.99)</f>
        <v>1999.98</v>
      </c>
      <c r="N7" s="230">
        <f>RANK(L7,$L$1:$L$450,0)+0.01*RANK(M7,$M$1:$M$450,0)</f>
        <v>1.01</v>
      </c>
      <c r="O7" s="230" t="str">
        <f>IF(M7&gt;999,"X",RANK(N7,$N$1:$N$450,0))</f>
        <v>X</v>
      </c>
    </row>
    <row r="8" spans="1:11" ht="11.25">
      <c r="A8" s="97"/>
      <c r="B8" s="70"/>
      <c r="C8" s="70"/>
      <c r="D8" s="74"/>
      <c r="E8" s="77"/>
      <c r="F8" s="74"/>
      <c r="G8" s="85"/>
      <c r="H8" s="81"/>
      <c r="I8" s="85"/>
      <c r="J8" s="85"/>
      <c r="K8" s="243"/>
    </row>
    <row r="9" ht="3" customHeight="1">
      <c r="E9" s="78"/>
    </row>
    <row r="10" spans="1:11" ht="11.25">
      <c r="A10" s="93"/>
      <c r="B10" s="68"/>
      <c r="C10" s="68"/>
      <c r="D10" s="72"/>
      <c r="E10" s="75"/>
      <c r="F10" s="72"/>
      <c r="G10" s="83"/>
      <c r="H10" s="75"/>
      <c r="I10" s="83"/>
      <c r="J10" s="83"/>
      <c r="K10" s="231" t="str">
        <f>IF(E12=" - "," ","G-Pl.")</f>
        <v>G-Pl.</v>
      </c>
    </row>
    <row r="11" spans="1:15" ht="11.25">
      <c r="A11" s="66"/>
      <c r="B11" s="69"/>
      <c r="C11" s="69"/>
      <c r="D11" s="73"/>
      <c r="E11" s="76"/>
      <c r="F11" s="73"/>
      <c r="G11" s="84"/>
      <c r="H11" s="80"/>
      <c r="I11" s="84"/>
      <c r="K11" s="242" t="str">
        <f>IF(E12=" - "," ",O11)</f>
        <v>X</v>
      </c>
      <c r="L11" s="229">
        <f>IF(ISNUMBER(G11),G11,999.99)+IF(ISNUMBER(G12),G12,999.99)</f>
        <v>1999.98</v>
      </c>
      <c r="M11" s="229">
        <f>IF(ISNUMBER(J11),J11,999.99)+IF(ISNUMBER(J12),J12,999.99)</f>
        <v>1999.98</v>
      </c>
      <c r="N11" s="230">
        <f>RANK(L11,$L$1:$L$450,0)+0.01*RANK(M11,$M$1:$M$450,0)</f>
        <v>1.01</v>
      </c>
      <c r="O11" s="230" t="str">
        <f>IF(M11&gt;999,"X",RANK(N11,$N$1:$N$450,0))</f>
        <v>X</v>
      </c>
    </row>
    <row r="12" spans="1:11" ht="11.25">
      <c r="A12" s="97"/>
      <c r="B12" s="70"/>
      <c r="C12" s="70"/>
      <c r="D12" s="74"/>
      <c r="E12" s="77"/>
      <c r="F12" s="74"/>
      <c r="G12" s="85"/>
      <c r="H12" s="81"/>
      <c r="I12" s="85"/>
      <c r="J12" s="85"/>
      <c r="K12" s="243"/>
    </row>
    <row r="13" ht="3" customHeight="1">
      <c r="E13" s="78"/>
    </row>
    <row r="14" spans="1:11" ht="11.25">
      <c r="A14" s="93"/>
      <c r="B14" s="68"/>
      <c r="C14" s="68"/>
      <c r="D14" s="72"/>
      <c r="E14" s="75"/>
      <c r="F14" s="72"/>
      <c r="G14" s="83"/>
      <c r="H14" s="75"/>
      <c r="I14" s="83"/>
      <c r="J14" s="83"/>
      <c r="K14" s="231" t="str">
        <f>IF(E16=" - "," ","G-Pl.")</f>
        <v>G-Pl.</v>
      </c>
    </row>
    <row r="15" spans="1:15" ht="11.25">
      <c r="A15" s="66"/>
      <c r="B15" s="69"/>
      <c r="C15" s="69"/>
      <c r="D15" s="73"/>
      <c r="E15" s="76"/>
      <c r="F15" s="73"/>
      <c r="G15" s="84"/>
      <c r="H15" s="80"/>
      <c r="I15" s="84"/>
      <c r="K15" s="242" t="str">
        <f>IF(E16=" - "," ",O15)</f>
        <v>X</v>
      </c>
      <c r="L15" s="229">
        <f>IF(ISNUMBER(G15),G15,999.99)+IF(ISNUMBER(G16),G16,999.99)</f>
        <v>1999.98</v>
      </c>
      <c r="M15" s="229">
        <f>IF(ISNUMBER(J15),J15,999.99)+IF(ISNUMBER(J16),J16,999.99)</f>
        <v>1999.98</v>
      </c>
      <c r="N15" s="230">
        <f>RANK(L15,$L$1:$L$450,0)+0.01*RANK(M15,$M$1:$M$450,0)</f>
        <v>1.01</v>
      </c>
      <c r="O15" s="230" t="str">
        <f>IF(M15&gt;999,"X",RANK(N15,$N$1:$N$450,0))</f>
        <v>X</v>
      </c>
    </row>
    <row r="16" spans="1:11" ht="11.25">
      <c r="A16" s="97"/>
      <c r="B16" s="70"/>
      <c r="C16" s="70"/>
      <c r="D16" s="74"/>
      <c r="E16" s="77"/>
      <c r="F16" s="74"/>
      <c r="G16" s="85"/>
      <c r="H16" s="81"/>
      <c r="I16" s="85"/>
      <c r="J16" s="85"/>
      <c r="K16" s="243"/>
    </row>
    <row r="17" ht="3" customHeight="1">
      <c r="E17" s="78"/>
    </row>
    <row r="18" spans="1:11" ht="11.25">
      <c r="A18" s="93"/>
      <c r="B18" s="68"/>
      <c r="C18" s="68"/>
      <c r="D18" s="72"/>
      <c r="E18" s="75"/>
      <c r="F18" s="72"/>
      <c r="G18" s="83"/>
      <c r="H18" s="75"/>
      <c r="I18" s="83"/>
      <c r="J18" s="83"/>
      <c r="K18" s="231" t="str">
        <f>IF(E20=" - "," ","G-Pl.")</f>
        <v>G-Pl.</v>
      </c>
    </row>
    <row r="19" spans="1:15" ht="11.25">
      <c r="A19" s="66"/>
      <c r="B19" s="69"/>
      <c r="C19" s="69"/>
      <c r="D19" s="73"/>
      <c r="E19" s="76"/>
      <c r="F19" s="73"/>
      <c r="G19" s="84"/>
      <c r="H19" s="80"/>
      <c r="I19" s="84"/>
      <c r="K19" s="242" t="str">
        <f>IF(E20=" - "," ",O19)</f>
        <v>X</v>
      </c>
      <c r="L19" s="229">
        <f>IF(ISNUMBER(G19),G19,999.99)+IF(ISNUMBER(G20),G20,999.99)</f>
        <v>1999.98</v>
      </c>
      <c r="M19" s="229">
        <f>IF(ISNUMBER(J19),J19,999.99)+IF(ISNUMBER(J20),J20,999.99)</f>
        <v>1999.98</v>
      </c>
      <c r="N19" s="230">
        <f>RANK(L19,$L$1:$L$450,0)+0.01*RANK(M19,$M$1:$M$450,0)</f>
        <v>1.01</v>
      </c>
      <c r="O19" s="230" t="str">
        <f>IF(M19&gt;999,"X",RANK(N19,$N$1:$N$450,0))</f>
        <v>X</v>
      </c>
    </row>
    <row r="20" spans="1:11" ht="11.25">
      <c r="A20" s="97"/>
      <c r="B20" s="70"/>
      <c r="C20" s="70"/>
      <c r="D20" s="74"/>
      <c r="E20" s="77"/>
      <c r="F20" s="74"/>
      <c r="G20" s="85"/>
      <c r="H20" s="81"/>
      <c r="I20" s="85"/>
      <c r="J20" s="85"/>
      <c r="K20" s="243"/>
    </row>
    <row r="21" ht="3" customHeight="1">
      <c r="E21" s="78"/>
    </row>
    <row r="22" spans="1:11" ht="11.25">
      <c r="A22" s="93"/>
      <c r="B22" s="68"/>
      <c r="C22" s="68"/>
      <c r="D22" s="72"/>
      <c r="E22" s="75"/>
      <c r="F22" s="72"/>
      <c r="G22" s="83"/>
      <c r="H22" s="75"/>
      <c r="I22" s="83"/>
      <c r="J22" s="83"/>
      <c r="K22" s="231" t="str">
        <f>IF(E24=" - "," ","G-Pl.")</f>
        <v>G-Pl.</v>
      </c>
    </row>
    <row r="23" spans="1:15" ht="11.25">
      <c r="A23" s="66"/>
      <c r="B23" s="69"/>
      <c r="C23" s="69"/>
      <c r="D23" s="73"/>
      <c r="E23" s="76"/>
      <c r="F23" s="73"/>
      <c r="G23" s="84"/>
      <c r="H23" s="80"/>
      <c r="I23" s="84"/>
      <c r="K23" s="242" t="str">
        <f>IF(E24=" - "," ",O23)</f>
        <v>X</v>
      </c>
      <c r="L23" s="229">
        <f>IF(ISNUMBER(G23),G23,999.99)+IF(ISNUMBER(G24),G24,999.99)</f>
        <v>1999.98</v>
      </c>
      <c r="M23" s="229">
        <f>IF(ISNUMBER(J23),J23,999.99)+IF(ISNUMBER(J24),J24,999.99)</f>
        <v>1999.98</v>
      </c>
      <c r="N23" s="230">
        <f>RANK(L23,$L$1:$L$450,0)+0.01*RANK(M23,$M$1:$M$450,0)</f>
        <v>1.01</v>
      </c>
      <c r="O23" s="230" t="str">
        <f>IF(M23&gt;999,"X",RANK(N23,$N$1:$N$450,0))</f>
        <v>X</v>
      </c>
    </row>
    <row r="24" spans="1:11" ht="11.25">
      <c r="A24" s="97"/>
      <c r="B24" s="70"/>
      <c r="C24" s="70"/>
      <c r="D24" s="74"/>
      <c r="E24" s="77"/>
      <c r="F24" s="74"/>
      <c r="G24" s="85"/>
      <c r="H24" s="81"/>
      <c r="I24" s="85"/>
      <c r="J24" s="85"/>
      <c r="K24" s="243"/>
    </row>
    <row r="25" ht="3" customHeight="1">
      <c r="E25" s="78"/>
    </row>
    <row r="26" spans="1:11" ht="11.25">
      <c r="A26" s="93"/>
      <c r="B26" s="68"/>
      <c r="C26" s="68"/>
      <c r="D26" s="72"/>
      <c r="E26" s="75"/>
      <c r="F26" s="72"/>
      <c r="G26" s="83"/>
      <c r="H26" s="75"/>
      <c r="I26" s="83"/>
      <c r="J26" s="83"/>
      <c r="K26" s="231" t="str">
        <f>IF(E28=" - "," ","G-Pl.")</f>
        <v>G-Pl.</v>
      </c>
    </row>
    <row r="27" spans="1:15" ht="11.25">
      <c r="A27" s="66"/>
      <c r="B27" s="69"/>
      <c r="C27" s="69"/>
      <c r="D27" s="73"/>
      <c r="E27" s="76"/>
      <c r="F27" s="73"/>
      <c r="G27" s="84"/>
      <c r="H27" s="80"/>
      <c r="I27" s="84"/>
      <c r="K27" s="242" t="str">
        <f>IF(E28=" - "," ",O27)</f>
        <v>X</v>
      </c>
      <c r="L27" s="229">
        <f>IF(ISNUMBER(G27),G27,999.99)+IF(ISNUMBER(G28),G28,999.99)</f>
        <v>1999.98</v>
      </c>
      <c r="M27" s="229">
        <f>IF(ISNUMBER(J27),J27,999.99)+IF(ISNUMBER(J28),J28,999.99)</f>
        <v>1999.98</v>
      </c>
      <c r="N27" s="230">
        <f>RANK(L27,$L$1:$L$450,0)+0.01*RANK(M27,$M$1:$M$450,0)</f>
        <v>1.01</v>
      </c>
      <c r="O27" s="230" t="str">
        <f>IF(M27&gt;999,"X",RANK(N27,$N$1:$N$450,0))</f>
        <v>X</v>
      </c>
    </row>
    <row r="28" spans="1:11" ht="11.25">
      <c r="A28" s="97"/>
      <c r="B28" s="70"/>
      <c r="C28" s="70"/>
      <c r="D28" s="74"/>
      <c r="E28" s="77"/>
      <c r="F28" s="74"/>
      <c r="G28" s="85"/>
      <c r="H28" s="81"/>
      <c r="I28" s="85"/>
      <c r="J28" s="85"/>
      <c r="K28" s="243"/>
    </row>
    <row r="29" ht="3" customHeight="1">
      <c r="E29" s="78"/>
    </row>
    <row r="30" spans="1:11" ht="11.25">
      <c r="A30" s="93"/>
      <c r="B30" s="68"/>
      <c r="C30" s="68"/>
      <c r="D30" s="72"/>
      <c r="E30" s="75"/>
      <c r="F30" s="72"/>
      <c r="G30" s="83"/>
      <c r="H30" s="75"/>
      <c r="I30" s="83"/>
      <c r="J30" s="83"/>
      <c r="K30" s="231" t="str">
        <f>IF(E32=" - "," ","G-Pl.")</f>
        <v>G-Pl.</v>
      </c>
    </row>
    <row r="31" spans="1:15" ht="11.25">
      <c r="A31" s="66"/>
      <c r="B31" s="69"/>
      <c r="C31" s="69"/>
      <c r="D31" s="73"/>
      <c r="E31" s="76"/>
      <c r="F31" s="73"/>
      <c r="G31" s="84"/>
      <c r="H31" s="80"/>
      <c r="I31" s="84"/>
      <c r="K31" s="242" t="str">
        <f>O31</f>
        <v>X</v>
      </c>
      <c r="L31" s="229">
        <f>IF(ISNUMBER(G31),G31,999.99)+IF(ISNUMBER(G32),G32,999.99)</f>
        <v>1999.98</v>
      </c>
      <c r="M31" s="229">
        <f>IF(ISNUMBER(J31),J31,999.99)+IF(ISNUMBER(J32),J32,999.99)</f>
        <v>1999.98</v>
      </c>
      <c r="N31" s="230">
        <f>RANK(L31,$L$1:$L$450,0)+0.01*RANK(M31,$M$1:$M$450,0)</f>
        <v>1.01</v>
      </c>
      <c r="O31" s="230" t="str">
        <f>IF(M31&gt;999,"X",RANK(N31,$N$1:$N$450,0))</f>
        <v>X</v>
      </c>
    </row>
    <row r="32" spans="1:11" ht="11.25">
      <c r="A32" s="97"/>
      <c r="B32" s="70"/>
      <c r="C32" s="70"/>
      <c r="D32" s="74"/>
      <c r="E32" s="77"/>
      <c r="F32" s="74"/>
      <c r="G32" s="85"/>
      <c r="H32" s="81"/>
      <c r="I32" s="85"/>
      <c r="J32" s="85"/>
      <c r="K32" s="243"/>
    </row>
    <row r="33" ht="3" customHeight="1">
      <c r="E33" s="78"/>
    </row>
    <row r="34" spans="1:11" ht="11.25">
      <c r="A34" s="93"/>
      <c r="B34" s="68"/>
      <c r="C34" s="68"/>
      <c r="D34" s="72"/>
      <c r="E34" s="75"/>
      <c r="F34" s="72"/>
      <c r="G34" s="83"/>
      <c r="H34" s="75"/>
      <c r="I34" s="83"/>
      <c r="J34" s="83"/>
      <c r="K34" s="231" t="str">
        <f>IF(E36=" - "," ","G-Pl.")</f>
        <v>G-Pl.</v>
      </c>
    </row>
    <row r="35" spans="1:15" ht="11.25">
      <c r="A35" s="66"/>
      <c r="B35" s="69"/>
      <c r="C35" s="69"/>
      <c r="D35" s="73"/>
      <c r="E35" s="76"/>
      <c r="F35" s="73"/>
      <c r="G35" s="84"/>
      <c r="H35" s="80"/>
      <c r="I35" s="84"/>
      <c r="K35" s="242" t="str">
        <f>O35</f>
        <v>X</v>
      </c>
      <c r="L35" s="229">
        <f>IF(ISNUMBER(G35),G35,999.99)+IF(ISNUMBER(G36),G36,999.99)</f>
        <v>1999.98</v>
      </c>
      <c r="M35" s="229">
        <f>IF(ISNUMBER(J35),J35,999.99)+IF(ISNUMBER(J36),J36,999.99)</f>
        <v>1999.98</v>
      </c>
      <c r="N35" s="230">
        <f>RANK(L35,$L$1:$L$450,0)+0.01*RANK(M35,$M$1:$M$450,0)</f>
        <v>1.01</v>
      </c>
      <c r="O35" s="230" t="str">
        <f>IF(M35&gt;999,"X",RANK(N35,$N$1:$N$450,0))</f>
        <v>X</v>
      </c>
    </row>
    <row r="36" spans="1:11" ht="11.25">
      <c r="A36" s="97"/>
      <c r="B36" s="70"/>
      <c r="C36" s="70"/>
      <c r="D36" s="74"/>
      <c r="E36" s="77"/>
      <c r="F36" s="74"/>
      <c r="G36" s="85"/>
      <c r="H36" s="81"/>
      <c r="I36" s="85"/>
      <c r="J36" s="85"/>
      <c r="K36" s="243"/>
    </row>
    <row r="37" ht="3" customHeight="1">
      <c r="E37" s="78"/>
    </row>
    <row r="38" spans="1:11" ht="11.25">
      <c r="A38" s="93"/>
      <c r="B38" s="68"/>
      <c r="C38" s="68"/>
      <c r="D38" s="72"/>
      <c r="E38" s="75"/>
      <c r="F38" s="72"/>
      <c r="G38" s="83"/>
      <c r="H38" s="75"/>
      <c r="I38" s="83"/>
      <c r="J38" s="83"/>
      <c r="K38" s="231" t="str">
        <f>IF(E40=" - "," ","G-Pl.")</f>
        <v>G-Pl.</v>
      </c>
    </row>
    <row r="39" spans="1:15" ht="11.25">
      <c r="A39" s="66"/>
      <c r="B39" s="69"/>
      <c r="C39" s="69"/>
      <c r="D39" s="73"/>
      <c r="E39" s="76"/>
      <c r="F39" s="73"/>
      <c r="G39" s="84"/>
      <c r="H39" s="80"/>
      <c r="I39" s="84"/>
      <c r="K39" s="242" t="str">
        <f>O39</f>
        <v>X</v>
      </c>
      <c r="L39" s="229">
        <f>IF(ISNUMBER(G39),G39,999.99)+IF(ISNUMBER(G40),G40,999.99)</f>
        <v>1999.98</v>
      </c>
      <c r="M39" s="229">
        <f>IF(ISNUMBER(J39),J39,999.99)+IF(ISNUMBER(J40),J40,999.99)</f>
        <v>1999.98</v>
      </c>
      <c r="N39" s="230">
        <f>RANK(L39,$L$1:$L$450,0)+0.01*RANK(M39,$M$1:$M$450,0)</f>
        <v>1.01</v>
      </c>
      <c r="O39" s="230" t="str">
        <f>IF(M39&gt;999,"X",RANK(N39,$N$1:$N$450,0))</f>
        <v>X</v>
      </c>
    </row>
    <row r="40" spans="1:11" ht="11.25">
      <c r="A40" s="97"/>
      <c r="B40" s="70"/>
      <c r="C40" s="70"/>
      <c r="D40" s="74"/>
      <c r="E40" s="77"/>
      <c r="F40" s="74"/>
      <c r="G40" s="85"/>
      <c r="H40" s="81"/>
      <c r="I40" s="85"/>
      <c r="J40" s="85"/>
      <c r="K40" s="243"/>
    </row>
    <row r="41" ht="3" customHeight="1">
      <c r="E41" s="78"/>
    </row>
    <row r="42" spans="1:11" ht="11.25">
      <c r="A42" s="93"/>
      <c r="B42" s="68"/>
      <c r="C42" s="68"/>
      <c r="D42" s="72"/>
      <c r="E42" s="75"/>
      <c r="F42" s="72"/>
      <c r="G42" s="83"/>
      <c r="H42" s="75"/>
      <c r="I42" s="83"/>
      <c r="J42" s="83"/>
      <c r="K42" s="231" t="str">
        <f>IF(E44=" - "," ","G-Pl.")</f>
        <v>G-Pl.</v>
      </c>
    </row>
    <row r="43" spans="1:15" ht="11.25">
      <c r="A43" s="66"/>
      <c r="B43" s="69"/>
      <c r="C43" s="69"/>
      <c r="D43" s="73"/>
      <c r="E43" s="76"/>
      <c r="F43" s="73"/>
      <c r="G43" s="84"/>
      <c r="H43" s="80"/>
      <c r="I43" s="84"/>
      <c r="K43" s="242" t="str">
        <f>O43</f>
        <v>X</v>
      </c>
      <c r="L43" s="229">
        <f>IF(ISNUMBER(G43),G43,999.99)+IF(ISNUMBER(G44),G44,999.99)</f>
        <v>1999.98</v>
      </c>
      <c r="M43" s="229">
        <f>IF(ISNUMBER(J43),J43,999.99)+IF(ISNUMBER(J44),J44,999.99)</f>
        <v>1999.98</v>
      </c>
      <c r="N43" s="230">
        <f>RANK(L43,$L$1:$L$450,0)+0.01*RANK(M43,$M$1:$M$450,0)</f>
        <v>1.01</v>
      </c>
      <c r="O43" s="230" t="str">
        <f>IF(M43&gt;999,"X",RANK(N43,$N$1:$N$450,0))</f>
        <v>X</v>
      </c>
    </row>
    <row r="44" spans="1:11" ht="11.25">
      <c r="A44" s="97"/>
      <c r="B44" s="70"/>
      <c r="C44" s="70"/>
      <c r="D44" s="74"/>
      <c r="E44" s="77"/>
      <c r="F44" s="74"/>
      <c r="G44" s="85"/>
      <c r="H44" s="81"/>
      <c r="I44" s="85"/>
      <c r="J44" s="85"/>
      <c r="K44" s="243"/>
    </row>
    <row r="45" ht="3" customHeight="1">
      <c r="E45" s="78"/>
    </row>
    <row r="46" spans="1:11" ht="11.25">
      <c r="A46" s="93"/>
      <c r="B46" s="68"/>
      <c r="C46" s="68"/>
      <c r="D46" s="72"/>
      <c r="E46" s="75"/>
      <c r="F46" s="72"/>
      <c r="G46" s="83"/>
      <c r="H46" s="75"/>
      <c r="I46" s="83"/>
      <c r="J46" s="83"/>
      <c r="K46" s="231" t="s">
        <v>99</v>
      </c>
    </row>
    <row r="47" spans="1:15" ht="11.25">
      <c r="A47" s="66"/>
      <c r="B47" s="69"/>
      <c r="C47" s="69"/>
      <c r="D47" s="73"/>
      <c r="E47" s="76"/>
      <c r="F47" s="73"/>
      <c r="G47" s="84"/>
      <c r="H47" s="80"/>
      <c r="I47" s="84"/>
      <c r="K47" s="242" t="str">
        <f>O47</f>
        <v>X</v>
      </c>
      <c r="L47" s="229">
        <f>IF(ISNUMBER(G47),G47,999.99)+IF(ISNUMBER(G48),G48,999.99)</f>
        <v>1999.98</v>
      </c>
      <c r="M47" s="229">
        <f>IF(ISNUMBER(J47),J47,999.99)+IF(ISNUMBER(J48),J48,999.99)</f>
        <v>1999.98</v>
      </c>
      <c r="N47" s="230">
        <f>RANK(L47,$L$1:$L$450,0)+0.01*RANK(M47,$M$1:$M$450,0)</f>
        <v>1.01</v>
      </c>
      <c r="O47" s="230" t="str">
        <f>IF(M47&gt;999,"X",RANK(N47,$N$1:$N$450,0))</f>
        <v>X</v>
      </c>
    </row>
    <row r="48" spans="1:11" ht="11.25">
      <c r="A48" s="97"/>
      <c r="B48" s="70"/>
      <c r="C48" s="70"/>
      <c r="D48" s="74"/>
      <c r="E48" s="77"/>
      <c r="F48" s="74"/>
      <c r="G48" s="85"/>
      <c r="H48" s="81"/>
      <c r="I48" s="85"/>
      <c r="J48" s="85"/>
      <c r="K48" s="243"/>
    </row>
    <row r="49" ht="3" customHeight="1">
      <c r="E49" s="78"/>
    </row>
    <row r="50" spans="1:11" ht="11.25">
      <c r="A50" s="93"/>
      <c r="B50" s="68"/>
      <c r="C50" s="68"/>
      <c r="D50" s="72"/>
      <c r="E50" s="75"/>
      <c r="F50" s="72"/>
      <c r="G50" s="83"/>
      <c r="H50" s="75"/>
      <c r="I50" s="83"/>
      <c r="J50" s="83"/>
      <c r="K50" s="231" t="s">
        <v>99</v>
      </c>
    </row>
    <row r="51" spans="1:15" ht="11.25">
      <c r="A51" s="66"/>
      <c r="B51" s="69"/>
      <c r="C51" s="69"/>
      <c r="D51" s="73"/>
      <c r="E51" s="76"/>
      <c r="F51" s="73"/>
      <c r="G51" s="84"/>
      <c r="H51" s="80"/>
      <c r="I51" s="84"/>
      <c r="K51" s="242" t="str">
        <f>O51</f>
        <v>X</v>
      </c>
      <c r="L51" s="229">
        <f>IF(ISNUMBER(G51),G51,999.99)+IF(ISNUMBER(G52),G52,999.99)</f>
        <v>1999.98</v>
      </c>
      <c r="M51" s="229">
        <f>IF(ISNUMBER(J51),J51,999.99)+IF(ISNUMBER(J52),J52,999.99)</f>
        <v>1999.98</v>
      </c>
      <c r="N51" s="230">
        <f>RANK(L51,$L$1:$L$450,0)+0.01*RANK(M51,$M$1:$M$450,0)</f>
        <v>1.01</v>
      </c>
      <c r="O51" s="230" t="str">
        <f>IF(M51&gt;999,"X",RANK(N51,$N$1:$N$450,0))</f>
        <v>X</v>
      </c>
    </row>
    <row r="52" spans="1:11" ht="11.25">
      <c r="A52" s="97"/>
      <c r="B52" s="70"/>
      <c r="C52" s="70"/>
      <c r="D52" s="74"/>
      <c r="E52" s="77"/>
      <c r="F52" s="74"/>
      <c r="G52" s="85"/>
      <c r="H52" s="81"/>
      <c r="I52" s="85"/>
      <c r="J52" s="85"/>
      <c r="K52" s="243"/>
    </row>
    <row r="53" ht="3" customHeight="1">
      <c r="E53" s="78"/>
    </row>
    <row r="54" spans="1:11" ht="11.25">
      <c r="A54" s="93"/>
      <c r="B54" s="68"/>
      <c r="C54" s="68"/>
      <c r="D54" s="72"/>
      <c r="E54" s="75"/>
      <c r="F54" s="72"/>
      <c r="G54" s="83"/>
      <c r="H54" s="75"/>
      <c r="I54" s="83"/>
      <c r="J54" s="83"/>
      <c r="K54" s="231" t="s">
        <v>99</v>
      </c>
    </row>
    <row r="55" spans="1:15" ht="11.25">
      <c r="A55" s="66"/>
      <c r="B55" s="69"/>
      <c r="C55" s="69"/>
      <c r="D55" s="73"/>
      <c r="E55" s="76"/>
      <c r="F55" s="73"/>
      <c r="G55" s="84"/>
      <c r="H55" s="80"/>
      <c r="I55" s="84"/>
      <c r="K55" s="242" t="str">
        <f>O55</f>
        <v>X</v>
      </c>
      <c r="L55" s="229">
        <f>IF(ISNUMBER(G55),G55,999.99)+IF(ISNUMBER(G56),G56,999.99)</f>
        <v>1999.98</v>
      </c>
      <c r="M55" s="229">
        <f>IF(ISNUMBER(J55),J55,999.99)+IF(ISNUMBER(J56),J56,999.99)</f>
        <v>1999.98</v>
      </c>
      <c r="N55" s="230">
        <f>RANK(L55,$L$1:$L$450,0)+0.01*RANK(M55,$M$1:$M$450,0)</f>
        <v>1.01</v>
      </c>
      <c r="O55" s="230" t="str">
        <f>IF(M55&gt;999,"X",RANK(N55,$N$1:$N$450,0))</f>
        <v>X</v>
      </c>
    </row>
    <row r="56" spans="1:11" ht="11.25">
      <c r="A56" s="97"/>
      <c r="B56" s="70"/>
      <c r="C56" s="70"/>
      <c r="D56" s="74"/>
      <c r="E56" s="77"/>
      <c r="F56" s="74"/>
      <c r="G56" s="85"/>
      <c r="H56" s="81"/>
      <c r="I56" s="85"/>
      <c r="J56" s="85"/>
      <c r="K56" s="243"/>
    </row>
    <row r="57" ht="3" customHeight="1">
      <c r="E57" s="78"/>
    </row>
    <row r="58" spans="1:11" ht="11.25">
      <c r="A58" s="93"/>
      <c r="B58" s="68"/>
      <c r="C58" s="68"/>
      <c r="D58" s="72"/>
      <c r="E58" s="75"/>
      <c r="F58" s="72"/>
      <c r="G58" s="83"/>
      <c r="H58" s="75"/>
      <c r="I58" s="83"/>
      <c r="J58" s="83"/>
      <c r="K58" s="231" t="s">
        <v>99</v>
      </c>
    </row>
    <row r="59" spans="1:15" ht="11.25">
      <c r="A59" s="66"/>
      <c r="B59" s="69"/>
      <c r="C59" s="69"/>
      <c r="D59" s="73"/>
      <c r="E59" s="76"/>
      <c r="F59" s="73"/>
      <c r="G59" s="84"/>
      <c r="H59" s="80"/>
      <c r="I59" s="84"/>
      <c r="K59" s="242" t="str">
        <f>O59</f>
        <v>X</v>
      </c>
      <c r="L59" s="229">
        <f>IF(ISNUMBER(G59),G59,999.99)+IF(ISNUMBER(G60),G60,999.99)</f>
        <v>1999.98</v>
      </c>
      <c r="M59" s="229">
        <f>IF(ISNUMBER(J59),J59,999.99)+IF(ISNUMBER(J60),J60,999.99)</f>
        <v>1999.98</v>
      </c>
      <c r="N59" s="230">
        <f>RANK(L59,$L$1:$L$450,0)+0.01*RANK(M59,$M$1:$M$450,0)</f>
        <v>1.01</v>
      </c>
      <c r="O59" s="230" t="str">
        <f>IF(M59&gt;999,"X",RANK(N59,$N$1:$N$450,0))</f>
        <v>X</v>
      </c>
    </row>
    <row r="60" spans="1:11" ht="11.25">
      <c r="A60" s="97"/>
      <c r="B60" s="70"/>
      <c r="C60" s="70"/>
      <c r="D60" s="74"/>
      <c r="E60" s="77"/>
      <c r="F60" s="74"/>
      <c r="G60" s="85"/>
      <c r="H60" s="81"/>
      <c r="I60" s="85"/>
      <c r="J60" s="85"/>
      <c r="K60" s="243"/>
    </row>
    <row r="61" ht="3" customHeight="1">
      <c r="E61" s="78"/>
    </row>
    <row r="62" spans="1:11" ht="11.25">
      <c r="A62" s="93"/>
      <c r="B62" s="68"/>
      <c r="C62" s="68"/>
      <c r="D62" s="72"/>
      <c r="E62" s="75"/>
      <c r="F62" s="72"/>
      <c r="G62" s="83"/>
      <c r="H62" s="75"/>
      <c r="I62" s="83"/>
      <c r="J62" s="83"/>
      <c r="K62" s="231" t="s">
        <v>99</v>
      </c>
    </row>
    <row r="63" spans="1:15" ht="11.25">
      <c r="A63" s="66"/>
      <c r="B63" s="69"/>
      <c r="C63" s="69"/>
      <c r="D63" s="73"/>
      <c r="E63" s="76"/>
      <c r="F63" s="73"/>
      <c r="G63" s="84"/>
      <c r="H63" s="80"/>
      <c r="I63" s="84"/>
      <c r="K63" s="242" t="str">
        <f>O63</f>
        <v>X</v>
      </c>
      <c r="L63" s="229">
        <f>IF(ISNUMBER(G63),G63,999.99)+IF(ISNUMBER(G64),G64,999.99)</f>
        <v>1999.98</v>
      </c>
      <c r="M63" s="229">
        <f>IF(ISNUMBER(J63),J63,999.99)+IF(ISNUMBER(J64),J64,999.99)</f>
        <v>1999.98</v>
      </c>
      <c r="N63" s="230">
        <f>RANK(L63,$L$1:$L$450,0)+0.01*RANK(M63,$M$1:$M$450,0)</f>
        <v>1.01</v>
      </c>
      <c r="O63" s="230" t="str">
        <f>IF(M63&gt;999,"X",RANK(N63,$N$1:$N$450,0))</f>
        <v>X</v>
      </c>
    </row>
    <row r="64" spans="1:11" ht="11.25">
      <c r="A64" s="97"/>
      <c r="B64" s="70"/>
      <c r="C64" s="70"/>
      <c r="D64" s="74"/>
      <c r="E64" s="77"/>
      <c r="F64" s="74"/>
      <c r="G64" s="85"/>
      <c r="H64" s="81"/>
      <c r="I64" s="85"/>
      <c r="J64" s="85"/>
      <c r="K64" s="243"/>
    </row>
    <row r="65" ht="3" customHeight="1">
      <c r="E65" s="78"/>
    </row>
    <row r="66" spans="1:11" ht="11.25">
      <c r="A66" s="93"/>
      <c r="B66" s="68"/>
      <c r="C66" s="68"/>
      <c r="D66" s="72"/>
      <c r="E66" s="75"/>
      <c r="F66" s="72"/>
      <c r="G66" s="83"/>
      <c r="H66" s="75"/>
      <c r="I66" s="83"/>
      <c r="J66" s="83"/>
      <c r="K66" s="231" t="s">
        <v>99</v>
      </c>
    </row>
    <row r="67" spans="1:15" ht="11.25">
      <c r="A67" s="66"/>
      <c r="B67" s="69"/>
      <c r="C67" s="69"/>
      <c r="D67" s="73"/>
      <c r="E67" s="76"/>
      <c r="F67" s="73"/>
      <c r="G67" s="84"/>
      <c r="H67" s="80"/>
      <c r="I67" s="84"/>
      <c r="K67" s="242" t="str">
        <f>O67</f>
        <v>X</v>
      </c>
      <c r="L67" s="229">
        <f>IF(ISNUMBER(G67),G67,999.99)+IF(ISNUMBER(G68),G68,999.99)</f>
        <v>1999.98</v>
      </c>
      <c r="M67" s="229">
        <f>IF(ISNUMBER(J67),J67,999.99)+IF(ISNUMBER(J68),J68,999.99)</f>
        <v>1999.98</v>
      </c>
      <c r="N67" s="230">
        <f>RANK(L67,$L$1:$L$450,0)+0.01*RANK(M67,$M$1:$M$450,0)</f>
        <v>1.01</v>
      </c>
      <c r="O67" s="230" t="str">
        <f>IF(M67&gt;999,"X",RANK(N67,$N$1:$N$450,0))</f>
        <v>X</v>
      </c>
    </row>
    <row r="68" spans="1:11" ht="11.25">
      <c r="A68" s="97"/>
      <c r="B68" s="70"/>
      <c r="C68" s="70"/>
      <c r="D68" s="74"/>
      <c r="E68" s="77"/>
      <c r="F68" s="74"/>
      <c r="G68" s="85"/>
      <c r="H68" s="81"/>
      <c r="I68" s="85"/>
      <c r="J68" s="85"/>
      <c r="K68" s="243"/>
    </row>
    <row r="69" ht="3" customHeight="1">
      <c r="E69" s="78"/>
    </row>
    <row r="70" spans="1:11" ht="11.25">
      <c r="A70" s="93"/>
      <c r="B70" s="68"/>
      <c r="C70" s="68"/>
      <c r="D70" s="72"/>
      <c r="E70" s="75"/>
      <c r="F70" s="72"/>
      <c r="G70" s="83"/>
      <c r="H70" s="75"/>
      <c r="I70" s="83"/>
      <c r="J70" s="83"/>
      <c r="K70" s="231" t="s">
        <v>99</v>
      </c>
    </row>
    <row r="71" spans="1:15" ht="11.25">
      <c r="A71" s="66"/>
      <c r="B71" s="69"/>
      <c r="C71" s="69"/>
      <c r="D71" s="73"/>
      <c r="E71" s="76"/>
      <c r="F71" s="73"/>
      <c r="G71" s="84"/>
      <c r="H71" s="80"/>
      <c r="I71" s="84"/>
      <c r="K71" s="242" t="str">
        <f>O71</f>
        <v>X</v>
      </c>
      <c r="L71" s="229">
        <f>IF(ISNUMBER(G71),G71,999.99)+IF(ISNUMBER(G72),G72,999.99)</f>
        <v>1999.98</v>
      </c>
      <c r="M71" s="229">
        <f>IF(ISNUMBER(J71),J71,999.99)+IF(ISNUMBER(J72),J72,999.99)</f>
        <v>1999.98</v>
      </c>
      <c r="N71" s="230">
        <f>RANK(L71,$L$1:$L$450,0)+0.01*RANK(M71,$M$1:$M$450,0)</f>
        <v>1.01</v>
      </c>
      <c r="O71" s="230" t="str">
        <f>IF(M71&gt;999,"X",RANK(N71,$N$1:$N$450,0))</f>
        <v>X</v>
      </c>
    </row>
    <row r="72" spans="1:11" ht="11.25">
      <c r="A72" s="97"/>
      <c r="B72" s="70"/>
      <c r="C72" s="70"/>
      <c r="D72" s="74"/>
      <c r="E72" s="77"/>
      <c r="F72" s="74"/>
      <c r="G72" s="85"/>
      <c r="H72" s="81"/>
      <c r="I72" s="85"/>
      <c r="J72" s="85"/>
      <c r="K72" s="243"/>
    </row>
    <row r="73" ht="3" customHeight="1">
      <c r="E73" s="78"/>
    </row>
    <row r="74" spans="1:11" ht="11.25">
      <c r="A74" s="93"/>
      <c r="B74" s="68"/>
      <c r="C74" s="68"/>
      <c r="D74" s="72"/>
      <c r="E74" s="75"/>
      <c r="F74" s="72"/>
      <c r="G74" s="83"/>
      <c r="H74" s="75"/>
      <c r="I74" s="83"/>
      <c r="J74" s="83"/>
      <c r="K74" s="231" t="s">
        <v>99</v>
      </c>
    </row>
    <row r="75" spans="1:15" ht="11.25">
      <c r="A75" s="66"/>
      <c r="B75" s="69"/>
      <c r="C75" s="69"/>
      <c r="D75" s="73"/>
      <c r="E75" s="76"/>
      <c r="F75" s="73"/>
      <c r="G75" s="84"/>
      <c r="H75" s="80"/>
      <c r="I75" s="84"/>
      <c r="K75" s="242" t="str">
        <f>O75</f>
        <v>X</v>
      </c>
      <c r="L75" s="229">
        <f>IF(ISNUMBER(G75),G75,999.99)+IF(ISNUMBER(G76),G76,999.99)</f>
        <v>1999.98</v>
      </c>
      <c r="M75" s="229">
        <f>IF(ISNUMBER(J75),J75,999.99)+IF(ISNUMBER(J76),J76,999.99)</f>
        <v>1999.98</v>
      </c>
      <c r="N75" s="230">
        <f>RANK(L75,$L$1:$L$450,0)+0.01*RANK(M75,$M$1:$M$450,0)</f>
        <v>1.01</v>
      </c>
      <c r="O75" s="230" t="str">
        <f>IF(M75&gt;999,"X",RANK(N75,$N$1:$N$450,0))</f>
        <v>X</v>
      </c>
    </row>
    <row r="76" spans="1:11" ht="11.25">
      <c r="A76" s="97"/>
      <c r="B76" s="70"/>
      <c r="C76" s="70"/>
      <c r="D76" s="74"/>
      <c r="E76" s="77"/>
      <c r="F76" s="74"/>
      <c r="G76" s="85"/>
      <c r="H76" s="81"/>
      <c r="I76" s="85"/>
      <c r="J76" s="85"/>
      <c r="K76" s="243"/>
    </row>
    <row r="77" ht="3" customHeight="1">
      <c r="E77" s="78"/>
    </row>
    <row r="78" spans="1:11" ht="11.25">
      <c r="A78" s="93"/>
      <c r="B78" s="68"/>
      <c r="C78" s="68"/>
      <c r="D78" s="72"/>
      <c r="E78" s="75"/>
      <c r="F78" s="72"/>
      <c r="G78" s="83"/>
      <c r="H78" s="75"/>
      <c r="I78" s="83"/>
      <c r="J78" s="83"/>
      <c r="K78" s="231" t="s">
        <v>99</v>
      </c>
    </row>
    <row r="79" spans="1:15" ht="11.25">
      <c r="A79" s="66"/>
      <c r="B79" s="69"/>
      <c r="C79" s="69"/>
      <c r="D79" s="73"/>
      <c r="E79" s="76"/>
      <c r="F79" s="73"/>
      <c r="G79" s="84"/>
      <c r="H79" s="80"/>
      <c r="I79" s="84"/>
      <c r="K79" s="242" t="str">
        <f>O79</f>
        <v>X</v>
      </c>
      <c r="L79" s="229">
        <f>IF(ISNUMBER(G79),G79,999.99)+IF(ISNUMBER(G80),G80,999.99)</f>
        <v>1999.98</v>
      </c>
      <c r="M79" s="229">
        <f>IF(ISNUMBER(J79),J79,999.99)+IF(ISNUMBER(J80),J80,999.99)</f>
        <v>1999.98</v>
      </c>
      <c r="N79" s="230">
        <f>RANK(L79,$L$1:$L$450,0)+0.01*RANK(M79,$M$1:$M$450,0)</f>
        <v>1.01</v>
      </c>
      <c r="O79" s="230" t="str">
        <f>IF(M79&gt;999,"X",RANK(N79,$N$1:$N$450,0))</f>
        <v>X</v>
      </c>
    </row>
    <row r="80" spans="1:11" ht="11.25">
      <c r="A80" s="97"/>
      <c r="B80" s="70"/>
      <c r="C80" s="70"/>
      <c r="D80" s="74"/>
      <c r="E80" s="77"/>
      <c r="F80" s="74"/>
      <c r="G80" s="85"/>
      <c r="H80" s="81"/>
      <c r="I80" s="85"/>
      <c r="J80" s="85"/>
      <c r="K80" s="243"/>
    </row>
    <row r="81" ht="3" customHeight="1">
      <c r="E81" s="78"/>
    </row>
    <row r="82" spans="1:11" ht="11.25">
      <c r="A82" s="93"/>
      <c r="B82" s="68"/>
      <c r="C82" s="68"/>
      <c r="D82" s="72"/>
      <c r="E82" s="75"/>
      <c r="F82" s="72"/>
      <c r="G82" s="83"/>
      <c r="H82" s="75"/>
      <c r="I82" s="83"/>
      <c r="J82" s="83"/>
      <c r="K82" s="231" t="s">
        <v>99</v>
      </c>
    </row>
    <row r="83" spans="1:15" ht="11.25">
      <c r="A83" s="66"/>
      <c r="B83" s="69"/>
      <c r="C83" s="69"/>
      <c r="D83" s="73"/>
      <c r="E83" s="76"/>
      <c r="F83" s="73"/>
      <c r="G83" s="84"/>
      <c r="H83" s="80"/>
      <c r="I83" s="84"/>
      <c r="K83" s="242" t="str">
        <f>O83</f>
        <v>X</v>
      </c>
      <c r="L83" s="229">
        <f>IF(ISNUMBER(G83),G83,999.99)+IF(ISNUMBER(G84),G84,999.99)</f>
        <v>1999.98</v>
      </c>
      <c r="M83" s="229">
        <f>IF(ISNUMBER(J83),J83,999.99)+IF(ISNUMBER(J84),J84,999.99)</f>
        <v>1999.98</v>
      </c>
      <c r="N83" s="230">
        <f>RANK(L83,$L$1:$L$450,0)+0.01*RANK(M83,$M$1:$M$450,0)</f>
        <v>1.01</v>
      </c>
      <c r="O83" s="230" t="str">
        <f>IF(M83&gt;999,"X",RANK(N83,$N$1:$N$450,0))</f>
        <v>X</v>
      </c>
    </row>
    <row r="84" spans="1:11" ht="11.25">
      <c r="A84" s="97"/>
      <c r="B84" s="70"/>
      <c r="C84" s="70"/>
      <c r="D84" s="74"/>
      <c r="E84" s="77"/>
      <c r="F84" s="74"/>
      <c r="G84" s="85"/>
      <c r="H84" s="81"/>
      <c r="I84" s="85"/>
      <c r="J84" s="85"/>
      <c r="K84" s="243"/>
    </row>
    <row r="85" ht="3" customHeight="1">
      <c r="E85" s="78"/>
    </row>
    <row r="86" spans="1:11" ht="11.25">
      <c r="A86" s="93"/>
      <c r="B86" s="68"/>
      <c r="C86" s="68"/>
      <c r="D86" s="72"/>
      <c r="E86" s="75"/>
      <c r="F86" s="72"/>
      <c r="G86" s="83"/>
      <c r="H86" s="75"/>
      <c r="I86" s="83"/>
      <c r="J86" s="83"/>
      <c r="K86" s="231" t="s">
        <v>99</v>
      </c>
    </row>
    <row r="87" spans="1:15" ht="11.25">
      <c r="A87" s="66"/>
      <c r="B87" s="69"/>
      <c r="C87" s="69"/>
      <c r="D87" s="73"/>
      <c r="E87" s="76"/>
      <c r="F87" s="73"/>
      <c r="G87" s="84"/>
      <c r="H87" s="80"/>
      <c r="I87" s="84"/>
      <c r="K87" s="242" t="str">
        <f>O87</f>
        <v>X</v>
      </c>
      <c r="L87" s="229">
        <f>IF(ISNUMBER(G87),G87,999.99)+IF(ISNUMBER(G88),G88,999.99)</f>
        <v>1999.98</v>
      </c>
      <c r="M87" s="229">
        <f>IF(ISNUMBER(J87),J87,999.99)+IF(ISNUMBER(J88),J88,999.99)</f>
        <v>1999.98</v>
      </c>
      <c r="N87" s="230">
        <f>RANK(L87,$L$1:$L$450,0)+0.01*RANK(M87,$M$1:$M$450,0)</f>
        <v>1.01</v>
      </c>
      <c r="O87" s="230" t="str">
        <f>IF(M87&gt;999,"X",RANK(N87,$N$1:$N$450,0))</f>
        <v>X</v>
      </c>
    </row>
    <row r="88" spans="1:11" ht="11.25">
      <c r="A88" s="97"/>
      <c r="B88" s="70"/>
      <c r="C88" s="70"/>
      <c r="D88" s="74"/>
      <c r="E88" s="77"/>
      <c r="F88" s="74"/>
      <c r="G88" s="85"/>
      <c r="H88" s="81"/>
      <c r="I88" s="85"/>
      <c r="J88" s="85"/>
      <c r="K88" s="243"/>
    </row>
    <row r="89" ht="3" customHeight="1">
      <c r="E89" s="78"/>
    </row>
    <row r="90" spans="1:11" ht="11.25">
      <c r="A90" s="93"/>
      <c r="B90" s="68"/>
      <c r="C90" s="68"/>
      <c r="D90" s="72"/>
      <c r="E90" s="75"/>
      <c r="F90" s="72"/>
      <c r="G90" s="83"/>
      <c r="H90" s="75"/>
      <c r="I90" s="83"/>
      <c r="J90" s="83"/>
      <c r="K90" s="231" t="s">
        <v>99</v>
      </c>
    </row>
    <row r="91" spans="1:15" ht="11.25">
      <c r="A91" s="66"/>
      <c r="B91" s="69"/>
      <c r="C91" s="69"/>
      <c r="D91" s="73"/>
      <c r="E91" s="76"/>
      <c r="F91" s="73"/>
      <c r="G91" s="84"/>
      <c r="H91" s="80"/>
      <c r="I91" s="84"/>
      <c r="K91" s="242" t="str">
        <f>O91</f>
        <v>X</v>
      </c>
      <c r="L91" s="229">
        <f>IF(ISNUMBER(G91),G91,999.99)+IF(ISNUMBER(G92),G92,999.99)</f>
        <v>1999.98</v>
      </c>
      <c r="M91" s="229">
        <f>IF(ISNUMBER(J91),J91,999.99)+IF(ISNUMBER(J92),J92,999.99)</f>
        <v>1999.98</v>
      </c>
      <c r="N91" s="230">
        <f>RANK(L91,$L$1:$L$450,0)+0.01*RANK(M91,$M$1:$M$450,0)</f>
        <v>1.01</v>
      </c>
      <c r="O91" s="230" t="str">
        <f>IF(M91&gt;999,"X",RANK(N91,$N$1:$N$450,0))</f>
        <v>X</v>
      </c>
    </row>
    <row r="92" spans="1:11" ht="11.25">
      <c r="A92" s="97"/>
      <c r="B92" s="70"/>
      <c r="C92" s="70"/>
      <c r="D92" s="74"/>
      <c r="E92" s="77"/>
      <c r="F92" s="74"/>
      <c r="G92" s="85"/>
      <c r="H92" s="81"/>
      <c r="I92" s="85"/>
      <c r="J92" s="85"/>
      <c r="K92" s="243"/>
    </row>
    <row r="93" ht="3" customHeight="1">
      <c r="E93" s="78"/>
    </row>
    <row r="94" spans="1:11" ht="11.25">
      <c r="A94" s="93"/>
      <c r="B94" s="68"/>
      <c r="C94" s="68"/>
      <c r="D94" s="72"/>
      <c r="E94" s="75"/>
      <c r="F94" s="72"/>
      <c r="G94" s="83"/>
      <c r="H94" s="75"/>
      <c r="I94" s="83"/>
      <c r="J94" s="83"/>
      <c r="K94" s="231" t="s">
        <v>99</v>
      </c>
    </row>
    <row r="95" spans="1:15" ht="11.25">
      <c r="A95" s="66"/>
      <c r="B95" s="69"/>
      <c r="C95" s="69"/>
      <c r="D95" s="73"/>
      <c r="E95" s="76"/>
      <c r="F95" s="73"/>
      <c r="G95" s="84"/>
      <c r="H95" s="80"/>
      <c r="I95" s="84"/>
      <c r="K95" s="242" t="str">
        <f>O95</f>
        <v>X</v>
      </c>
      <c r="L95" s="229">
        <f>IF(ISNUMBER(G95),G95,999.99)+IF(ISNUMBER(G96),G96,999.99)</f>
        <v>1999.98</v>
      </c>
      <c r="M95" s="229">
        <f>IF(ISNUMBER(J95),J95,999.99)+IF(ISNUMBER(J96),J96,999.99)</f>
        <v>1999.98</v>
      </c>
      <c r="N95" s="230">
        <f>RANK(L95,$L$1:$L$450,0)+0.01*RANK(M95,$M$1:$M$450,0)</f>
        <v>1.01</v>
      </c>
      <c r="O95" s="230" t="str">
        <f>IF(M95&gt;999,"X",RANK(N95,$N$1:$N$450,0))</f>
        <v>X</v>
      </c>
    </row>
    <row r="96" spans="1:11" ht="11.25">
      <c r="A96" s="97"/>
      <c r="B96" s="70"/>
      <c r="C96" s="70"/>
      <c r="D96" s="74"/>
      <c r="E96" s="77"/>
      <c r="F96" s="74"/>
      <c r="G96" s="85"/>
      <c r="H96" s="81"/>
      <c r="I96" s="85"/>
      <c r="J96" s="85"/>
      <c r="K96" s="243"/>
    </row>
    <row r="97" ht="3" customHeight="1">
      <c r="E97" s="78"/>
    </row>
    <row r="98" spans="1:11" ht="11.25">
      <c r="A98" s="93"/>
      <c r="B98" s="68"/>
      <c r="C98" s="68"/>
      <c r="D98" s="72"/>
      <c r="E98" s="75"/>
      <c r="F98" s="72"/>
      <c r="G98" s="83"/>
      <c r="H98" s="75"/>
      <c r="I98" s="83"/>
      <c r="J98" s="83"/>
      <c r="K98" s="231" t="s">
        <v>99</v>
      </c>
    </row>
    <row r="99" spans="1:15" ht="11.25">
      <c r="A99" s="66"/>
      <c r="B99" s="69"/>
      <c r="C99" s="69"/>
      <c r="D99" s="73"/>
      <c r="E99" s="76"/>
      <c r="F99" s="73"/>
      <c r="G99" s="84"/>
      <c r="H99" s="80"/>
      <c r="I99" s="84"/>
      <c r="K99" s="242" t="str">
        <f>O99</f>
        <v>X</v>
      </c>
      <c r="L99" s="229">
        <f>IF(ISNUMBER(G99),G99,999.99)+IF(ISNUMBER(G100),G100,999.99)</f>
        <v>1999.98</v>
      </c>
      <c r="M99" s="229">
        <f>IF(ISNUMBER(J99),J99,999.99)+IF(ISNUMBER(J100),J100,999.99)</f>
        <v>1999.98</v>
      </c>
      <c r="N99" s="230">
        <f>RANK(L99,$L$1:$L$450,0)+0.01*RANK(M99,$M$1:$M$450,0)</f>
        <v>1.01</v>
      </c>
      <c r="O99" s="230" t="str">
        <f>IF(M99&gt;999,"X",RANK(N99,$N$1:$N$450,0))</f>
        <v>X</v>
      </c>
    </row>
    <row r="100" spans="1:11" ht="11.25">
      <c r="A100" s="97"/>
      <c r="B100" s="70"/>
      <c r="C100" s="70"/>
      <c r="D100" s="74"/>
      <c r="E100" s="77"/>
      <c r="F100" s="74"/>
      <c r="G100" s="85"/>
      <c r="H100" s="81"/>
      <c r="I100" s="85"/>
      <c r="J100" s="85"/>
      <c r="K100" s="243"/>
    </row>
    <row r="101" ht="3" customHeight="1">
      <c r="E101" s="78"/>
    </row>
    <row r="102" spans="1:11" ht="11.25">
      <c r="A102" s="93"/>
      <c r="B102" s="68"/>
      <c r="C102" s="68"/>
      <c r="D102" s="72"/>
      <c r="E102" s="75"/>
      <c r="F102" s="72"/>
      <c r="G102" s="83"/>
      <c r="H102" s="75"/>
      <c r="I102" s="83"/>
      <c r="J102" s="83"/>
      <c r="K102" s="231" t="s">
        <v>99</v>
      </c>
    </row>
    <row r="103" spans="1:15" ht="11.25">
      <c r="A103" s="66"/>
      <c r="B103" s="69"/>
      <c r="C103" s="69"/>
      <c r="D103" s="73"/>
      <c r="E103" s="76"/>
      <c r="F103" s="73"/>
      <c r="G103" s="84"/>
      <c r="H103" s="80"/>
      <c r="I103" s="84"/>
      <c r="K103" s="242" t="str">
        <f>O103</f>
        <v>X</v>
      </c>
      <c r="L103" s="229">
        <f>IF(ISNUMBER(G103),G103,999.99)+IF(ISNUMBER(G104),G104,999.99)</f>
        <v>1999.98</v>
      </c>
      <c r="M103" s="229">
        <f>IF(ISNUMBER(J103),J103,999.99)+IF(ISNUMBER(J104),J104,999.99)</f>
        <v>1999.98</v>
      </c>
      <c r="N103" s="230">
        <f>RANK(L103,$L$1:$L$450,0)+0.01*RANK(M103,$M$1:$M$450,0)</f>
        <v>1.01</v>
      </c>
      <c r="O103" s="230" t="str">
        <f>IF(M103&gt;999,"X",RANK(N103,$N$1:$N$450,0))</f>
        <v>X</v>
      </c>
    </row>
    <row r="104" spans="1:11" ht="11.25">
      <c r="A104" s="97"/>
      <c r="B104" s="70"/>
      <c r="C104" s="70"/>
      <c r="D104" s="74"/>
      <c r="E104" s="77"/>
      <c r="F104" s="74"/>
      <c r="G104" s="85"/>
      <c r="H104" s="81"/>
      <c r="I104" s="85"/>
      <c r="J104" s="85"/>
      <c r="K104" s="243"/>
    </row>
    <row r="105" ht="3" customHeight="1">
      <c r="E105" s="78"/>
    </row>
    <row r="106" spans="1:11" ht="11.25">
      <c r="A106" s="93"/>
      <c r="B106" s="68"/>
      <c r="C106" s="68"/>
      <c r="D106" s="72"/>
      <c r="E106" s="75"/>
      <c r="F106" s="72"/>
      <c r="G106" s="83"/>
      <c r="H106" s="75"/>
      <c r="I106" s="83"/>
      <c r="J106" s="83"/>
      <c r="K106" s="231" t="s">
        <v>99</v>
      </c>
    </row>
    <row r="107" spans="1:15" ht="11.25">
      <c r="A107" s="66"/>
      <c r="B107" s="69"/>
      <c r="C107" s="69"/>
      <c r="D107" s="73"/>
      <c r="E107" s="76"/>
      <c r="F107" s="73"/>
      <c r="G107" s="84"/>
      <c r="H107" s="80"/>
      <c r="I107" s="84"/>
      <c r="K107" s="242" t="str">
        <f>O107</f>
        <v>X</v>
      </c>
      <c r="L107" s="229">
        <f>IF(ISNUMBER(G107),G107,999.99)+IF(ISNUMBER(G108),G108,999.99)</f>
        <v>1999.98</v>
      </c>
      <c r="M107" s="229">
        <f>IF(ISNUMBER(J107),J107,999.99)+IF(ISNUMBER(J108),J108,999.99)</f>
        <v>1999.98</v>
      </c>
      <c r="N107" s="230">
        <f>RANK(L107,$L$1:$L$450,0)+0.01*RANK(M107,$M$1:$M$450,0)</f>
        <v>1.01</v>
      </c>
      <c r="O107" s="230" t="str">
        <f>IF(M107&gt;999,"X",RANK(N107,$N$1:$N$450,0))</f>
        <v>X</v>
      </c>
    </row>
    <row r="108" spans="1:11" ht="11.25">
      <c r="A108" s="97"/>
      <c r="B108" s="70"/>
      <c r="C108" s="70"/>
      <c r="D108" s="74"/>
      <c r="E108" s="77"/>
      <c r="F108" s="74"/>
      <c r="G108" s="85"/>
      <c r="H108" s="81"/>
      <c r="I108" s="85"/>
      <c r="J108" s="85"/>
      <c r="K108" s="243"/>
    </row>
    <row r="109" ht="3" customHeight="1">
      <c r="E109" s="78"/>
    </row>
    <row r="110" spans="1:11" ht="11.25">
      <c r="A110" s="93"/>
      <c r="B110" s="68"/>
      <c r="C110" s="68"/>
      <c r="D110" s="72"/>
      <c r="E110" s="75"/>
      <c r="F110" s="72"/>
      <c r="G110" s="83"/>
      <c r="H110" s="75"/>
      <c r="I110" s="83"/>
      <c r="J110" s="83"/>
      <c r="K110" s="231" t="s">
        <v>99</v>
      </c>
    </row>
    <row r="111" spans="1:15" ht="11.25">
      <c r="A111" s="66"/>
      <c r="B111" s="69"/>
      <c r="C111" s="69"/>
      <c r="D111" s="73"/>
      <c r="E111" s="76"/>
      <c r="F111" s="73"/>
      <c r="G111" s="84"/>
      <c r="H111" s="80"/>
      <c r="I111" s="84"/>
      <c r="K111" s="242" t="str">
        <f>O111</f>
        <v>X</v>
      </c>
      <c r="L111" s="229">
        <f>IF(ISNUMBER(G111),G111,999.99)+IF(ISNUMBER(G112),G112,999.99)</f>
        <v>1999.98</v>
      </c>
      <c r="M111" s="229">
        <f>IF(ISNUMBER(J111),J111,999.99)+IF(ISNUMBER(J112),J112,999.99)</f>
        <v>1999.98</v>
      </c>
      <c r="N111" s="230">
        <f>RANK(L111,$L$1:$L$450,0)+0.01*RANK(M111,$M$1:$M$450,0)</f>
        <v>1.01</v>
      </c>
      <c r="O111" s="230" t="str">
        <f>IF(M111&gt;999,"X",RANK(N111,$N$1:$N$450,0))</f>
        <v>X</v>
      </c>
    </row>
    <row r="112" spans="1:11" ht="11.25">
      <c r="A112" s="97"/>
      <c r="B112" s="70"/>
      <c r="C112" s="70"/>
      <c r="D112" s="74"/>
      <c r="E112" s="77"/>
      <c r="F112" s="74"/>
      <c r="G112" s="85"/>
      <c r="H112" s="81"/>
      <c r="I112" s="85"/>
      <c r="J112" s="85"/>
      <c r="K112" s="243"/>
    </row>
    <row r="113" ht="3" customHeight="1">
      <c r="E113" s="78"/>
    </row>
    <row r="114" spans="1:11" ht="11.25">
      <c r="A114" s="93"/>
      <c r="B114" s="68"/>
      <c r="C114" s="68"/>
      <c r="D114" s="72"/>
      <c r="E114" s="75"/>
      <c r="F114" s="72"/>
      <c r="G114" s="83"/>
      <c r="H114" s="75"/>
      <c r="I114" s="83"/>
      <c r="J114" s="83"/>
      <c r="K114" s="231" t="s">
        <v>99</v>
      </c>
    </row>
    <row r="115" spans="1:15" ht="11.25">
      <c r="A115" s="66"/>
      <c r="B115" s="69"/>
      <c r="C115" s="69"/>
      <c r="D115" s="73"/>
      <c r="E115" s="76"/>
      <c r="F115" s="73"/>
      <c r="G115" s="84"/>
      <c r="H115" s="80"/>
      <c r="I115" s="84"/>
      <c r="K115" s="242" t="str">
        <f>O115</f>
        <v>X</v>
      </c>
      <c r="L115" s="229">
        <f>IF(ISNUMBER(G115),G115,999.99)+IF(ISNUMBER(G116),G116,999.99)</f>
        <v>1999.98</v>
      </c>
      <c r="M115" s="229">
        <f>IF(ISNUMBER(J115),J115,999.99)+IF(ISNUMBER(J116),J116,999.99)</f>
        <v>1999.98</v>
      </c>
      <c r="N115" s="230">
        <f>RANK(L115,$L$1:$L$450,0)+0.01*RANK(M115,$M$1:$M$450,0)</f>
        <v>1.01</v>
      </c>
      <c r="O115" s="230" t="str">
        <f>IF(M115&gt;999,"X",RANK(N115,$N$1:$N$450,0))</f>
        <v>X</v>
      </c>
    </row>
    <row r="116" spans="1:11" ht="11.25">
      <c r="A116" s="97"/>
      <c r="B116" s="70"/>
      <c r="C116" s="70"/>
      <c r="D116" s="74"/>
      <c r="E116" s="77"/>
      <c r="F116" s="74"/>
      <c r="G116" s="85"/>
      <c r="H116" s="81"/>
      <c r="I116" s="85"/>
      <c r="J116" s="85"/>
      <c r="K116" s="243"/>
    </row>
    <row r="117" ht="3" customHeight="1">
      <c r="E117" s="78"/>
    </row>
    <row r="118" spans="1:11" ht="11.25">
      <c r="A118" s="93"/>
      <c r="B118" s="68"/>
      <c r="C118" s="68"/>
      <c r="D118" s="72"/>
      <c r="E118" s="75"/>
      <c r="F118" s="72"/>
      <c r="G118" s="83"/>
      <c r="H118" s="75"/>
      <c r="I118" s="83"/>
      <c r="J118" s="83"/>
      <c r="K118" s="231" t="s">
        <v>99</v>
      </c>
    </row>
    <row r="119" spans="1:15" ht="11.25">
      <c r="A119" s="66"/>
      <c r="B119" s="69"/>
      <c r="C119" s="69"/>
      <c r="D119" s="73"/>
      <c r="E119" s="76"/>
      <c r="F119" s="73"/>
      <c r="G119" s="84"/>
      <c r="H119" s="80"/>
      <c r="I119" s="84"/>
      <c r="K119" s="242" t="str">
        <f>O119</f>
        <v>X</v>
      </c>
      <c r="L119" s="229">
        <f>IF(ISNUMBER(G119),G119,999.99)+IF(ISNUMBER(G120),G120,999.99)</f>
        <v>1999.98</v>
      </c>
      <c r="M119" s="229">
        <f>IF(ISNUMBER(J119),J119,999.99)+IF(ISNUMBER(J120),J120,999.99)</f>
        <v>1999.98</v>
      </c>
      <c r="N119" s="230">
        <f>RANK(L119,$L$1:$L$450,0)+0.01*RANK(M119,$M$1:$M$450,0)</f>
        <v>1.01</v>
      </c>
      <c r="O119" s="230" t="str">
        <f>IF(M119&gt;999,"X",RANK(N119,$N$1:$N$450,0))</f>
        <v>X</v>
      </c>
    </row>
    <row r="120" spans="1:11" ht="11.25">
      <c r="A120" s="97"/>
      <c r="B120" s="70"/>
      <c r="C120" s="70"/>
      <c r="D120" s="74"/>
      <c r="E120" s="77"/>
      <c r="F120" s="74"/>
      <c r="G120" s="85"/>
      <c r="H120" s="81"/>
      <c r="I120" s="85"/>
      <c r="J120" s="85"/>
      <c r="K120" s="243"/>
    </row>
    <row r="121" ht="3" customHeight="1">
      <c r="E121" s="78"/>
    </row>
    <row r="122" spans="1:11" ht="11.25">
      <c r="A122" s="93"/>
      <c r="B122" s="68"/>
      <c r="C122" s="68"/>
      <c r="D122" s="72"/>
      <c r="E122" s="75"/>
      <c r="F122" s="72"/>
      <c r="G122" s="83"/>
      <c r="H122" s="75"/>
      <c r="I122" s="83"/>
      <c r="J122" s="83"/>
      <c r="K122" s="231" t="s">
        <v>99</v>
      </c>
    </row>
    <row r="123" spans="1:15" ht="11.25">
      <c r="A123" s="66"/>
      <c r="B123" s="69"/>
      <c r="C123" s="69"/>
      <c r="D123" s="73"/>
      <c r="E123" s="76"/>
      <c r="F123" s="73"/>
      <c r="G123" s="84"/>
      <c r="H123" s="80"/>
      <c r="I123" s="84"/>
      <c r="K123" s="242" t="str">
        <f>O123</f>
        <v>X</v>
      </c>
      <c r="L123" s="229">
        <f>IF(ISNUMBER(G123),G123,999.99)+IF(ISNUMBER(G124),G124,999.99)</f>
        <v>1999.98</v>
      </c>
      <c r="M123" s="229">
        <f>IF(ISNUMBER(J123),J123,999.99)+IF(ISNUMBER(J124),J124,999.99)</f>
        <v>1999.98</v>
      </c>
      <c r="N123" s="230">
        <f>RANK(L123,$L$1:$L$450,0)+0.01*RANK(M123,$M$1:$M$450,0)</f>
        <v>1.01</v>
      </c>
      <c r="O123" s="230" t="str">
        <f>IF(M123&gt;999,"X",RANK(N123,$N$1:$N$450,0))</f>
        <v>X</v>
      </c>
    </row>
    <row r="124" spans="1:11" ht="11.25">
      <c r="A124" s="97"/>
      <c r="B124" s="70"/>
      <c r="C124" s="70"/>
      <c r="D124" s="74"/>
      <c r="E124" s="77"/>
      <c r="F124" s="74"/>
      <c r="G124" s="85"/>
      <c r="H124" s="81"/>
      <c r="I124" s="85"/>
      <c r="J124" s="85"/>
      <c r="K124" s="243"/>
    </row>
    <row r="125" ht="3" customHeight="1">
      <c r="E125" s="78"/>
    </row>
    <row r="126" spans="1:11" ht="11.25">
      <c r="A126" s="93"/>
      <c r="B126" s="68"/>
      <c r="C126" s="68"/>
      <c r="D126" s="72"/>
      <c r="E126" s="75"/>
      <c r="F126" s="72"/>
      <c r="G126" s="83"/>
      <c r="H126" s="75"/>
      <c r="I126" s="83"/>
      <c r="J126" s="83"/>
      <c r="K126" s="231" t="s">
        <v>99</v>
      </c>
    </row>
    <row r="127" spans="1:15" ht="11.25">
      <c r="A127" s="66"/>
      <c r="B127" s="69"/>
      <c r="C127" s="69"/>
      <c r="D127" s="73"/>
      <c r="E127" s="76"/>
      <c r="F127" s="73"/>
      <c r="G127" s="84"/>
      <c r="H127" s="80"/>
      <c r="I127" s="84"/>
      <c r="K127" s="242" t="str">
        <f>O127</f>
        <v>X</v>
      </c>
      <c r="L127" s="229">
        <f>IF(ISNUMBER(G127),G127,999.99)+IF(ISNUMBER(G128),G128,999.99)</f>
        <v>1999.98</v>
      </c>
      <c r="M127" s="229">
        <f>IF(ISNUMBER(J127),J127,999.99)+IF(ISNUMBER(J128),J128,999.99)</f>
        <v>1999.98</v>
      </c>
      <c r="N127" s="230">
        <f>RANK(L127,$L$1:$L$450,0)+0.01*RANK(M127,$M$1:$M$450,0)</f>
        <v>1.01</v>
      </c>
      <c r="O127" s="230" t="str">
        <f>IF(M127&gt;999,"X",RANK(N127,$N$1:$N$450,0))</f>
        <v>X</v>
      </c>
    </row>
    <row r="128" spans="1:11" ht="11.25">
      <c r="A128" s="97"/>
      <c r="B128" s="70"/>
      <c r="C128" s="70"/>
      <c r="D128" s="74"/>
      <c r="E128" s="77"/>
      <c r="F128" s="74"/>
      <c r="G128" s="85"/>
      <c r="H128" s="81"/>
      <c r="I128" s="85"/>
      <c r="J128" s="85"/>
      <c r="K128" s="243"/>
    </row>
    <row r="129" ht="3" customHeight="1">
      <c r="E129" s="78"/>
    </row>
    <row r="130" spans="1:11" ht="11.25">
      <c r="A130" s="93"/>
      <c r="B130" s="68"/>
      <c r="C130" s="68"/>
      <c r="D130" s="72"/>
      <c r="E130" s="75"/>
      <c r="F130" s="72"/>
      <c r="G130" s="83"/>
      <c r="H130" s="75"/>
      <c r="I130" s="83"/>
      <c r="J130" s="83"/>
      <c r="K130" s="231" t="s">
        <v>99</v>
      </c>
    </row>
    <row r="131" spans="1:15" ht="11.25">
      <c r="A131" s="66"/>
      <c r="B131" s="69"/>
      <c r="C131" s="69"/>
      <c r="D131" s="73"/>
      <c r="E131" s="76"/>
      <c r="F131" s="73"/>
      <c r="G131" s="84"/>
      <c r="H131" s="80"/>
      <c r="I131" s="84"/>
      <c r="K131" s="242" t="str">
        <f>O131</f>
        <v>X</v>
      </c>
      <c r="L131" s="229">
        <f>IF(ISNUMBER(G131),G131,999.99)+IF(ISNUMBER(G132),G132,999.99)</f>
        <v>1999.98</v>
      </c>
      <c r="M131" s="229">
        <f>IF(ISNUMBER(J131),J131,999.99)+IF(ISNUMBER(J132),J132,999.99)</f>
        <v>1999.98</v>
      </c>
      <c r="N131" s="230">
        <f>RANK(L131,$L$1:$L$450,0)+0.01*RANK(M131,$M$1:$M$450,0)</f>
        <v>1.01</v>
      </c>
      <c r="O131" s="230" t="str">
        <f>IF(M131&gt;999,"X",RANK(N131,$N$1:$N$450,0))</f>
        <v>X</v>
      </c>
    </row>
    <row r="132" spans="1:11" ht="11.25">
      <c r="A132" s="97"/>
      <c r="B132" s="70"/>
      <c r="C132" s="70"/>
      <c r="D132" s="74"/>
      <c r="E132" s="77"/>
      <c r="F132" s="74"/>
      <c r="G132" s="85"/>
      <c r="H132" s="81"/>
      <c r="I132" s="85"/>
      <c r="J132" s="85"/>
      <c r="K132" s="243"/>
    </row>
    <row r="133" ht="3" customHeight="1">
      <c r="E133" s="78"/>
    </row>
    <row r="134" spans="1:11" ht="11.25">
      <c r="A134" s="93"/>
      <c r="B134" s="68"/>
      <c r="C134" s="68"/>
      <c r="D134" s="72"/>
      <c r="E134" s="75"/>
      <c r="F134" s="72"/>
      <c r="G134" s="83"/>
      <c r="H134" s="75"/>
      <c r="I134" s="83"/>
      <c r="J134" s="83"/>
      <c r="K134" s="231" t="s">
        <v>99</v>
      </c>
    </row>
    <row r="135" spans="1:15" ht="11.25">
      <c r="A135" s="66"/>
      <c r="B135" s="69"/>
      <c r="C135" s="69"/>
      <c r="D135" s="73"/>
      <c r="E135" s="76"/>
      <c r="F135" s="73"/>
      <c r="G135" s="84"/>
      <c r="H135" s="80"/>
      <c r="I135" s="84"/>
      <c r="K135" s="242" t="str">
        <f>O135</f>
        <v>X</v>
      </c>
      <c r="L135" s="229">
        <f>IF(ISNUMBER(G135),G135,999.99)+IF(ISNUMBER(G136),G136,999.99)</f>
        <v>1999.98</v>
      </c>
      <c r="M135" s="229">
        <f>IF(ISNUMBER(J135),J135,999.99)+IF(ISNUMBER(J136),J136,999.99)</f>
        <v>1999.98</v>
      </c>
      <c r="N135" s="230">
        <f>RANK(L135,$L$1:$L$450,0)+0.01*RANK(M135,$M$1:$M$450,0)</f>
        <v>1.01</v>
      </c>
      <c r="O135" s="230" t="str">
        <f>IF(M135&gt;999,"X",RANK(N135,$N$1:$N$450,0))</f>
        <v>X</v>
      </c>
    </row>
    <row r="136" spans="1:11" ht="11.25">
      <c r="A136" s="97"/>
      <c r="B136" s="70"/>
      <c r="C136" s="70"/>
      <c r="D136" s="74"/>
      <c r="E136" s="77"/>
      <c r="F136" s="74"/>
      <c r="G136" s="85"/>
      <c r="H136" s="81"/>
      <c r="I136" s="85"/>
      <c r="J136" s="85"/>
      <c r="K136" s="243"/>
    </row>
    <row r="137" ht="3" customHeight="1">
      <c r="E137" s="78"/>
    </row>
    <row r="138" spans="1:11" ht="11.25">
      <c r="A138" s="93"/>
      <c r="B138" s="68"/>
      <c r="C138" s="68"/>
      <c r="D138" s="72"/>
      <c r="E138" s="75"/>
      <c r="F138" s="72"/>
      <c r="G138" s="83"/>
      <c r="H138" s="75"/>
      <c r="I138" s="83"/>
      <c r="J138" s="83"/>
      <c r="K138" s="231" t="s">
        <v>99</v>
      </c>
    </row>
    <row r="139" spans="1:15" ht="11.25">
      <c r="A139" s="66"/>
      <c r="B139" s="69"/>
      <c r="C139" s="69"/>
      <c r="D139" s="73"/>
      <c r="E139" s="76"/>
      <c r="F139" s="73"/>
      <c r="G139" s="84"/>
      <c r="H139" s="80"/>
      <c r="I139" s="84"/>
      <c r="K139" s="242" t="str">
        <f>O139</f>
        <v>X</v>
      </c>
      <c r="L139" s="229">
        <f>IF(ISNUMBER(G139),G139,999.99)+IF(ISNUMBER(G140),G140,999.99)</f>
        <v>1999.98</v>
      </c>
      <c r="M139" s="229">
        <f>IF(ISNUMBER(J139),J139,999.99)+IF(ISNUMBER(J140),J140,999.99)</f>
        <v>1999.98</v>
      </c>
      <c r="N139" s="230">
        <f>RANK(L139,$L$1:$L$450,0)+0.01*RANK(M139,$M$1:$M$450,0)</f>
        <v>1.01</v>
      </c>
      <c r="O139" s="230" t="str">
        <f>IF(M139&gt;999,"X",RANK(N139,$N$1:$N$450,0))</f>
        <v>X</v>
      </c>
    </row>
    <row r="140" spans="1:11" ht="11.25">
      <c r="A140" s="97"/>
      <c r="B140" s="70"/>
      <c r="C140" s="70"/>
      <c r="D140" s="74"/>
      <c r="E140" s="77"/>
      <c r="F140" s="74"/>
      <c r="G140" s="85"/>
      <c r="H140" s="81"/>
      <c r="I140" s="85"/>
      <c r="J140" s="85"/>
      <c r="K140" s="243"/>
    </row>
    <row r="141" ht="3" customHeight="1">
      <c r="E141" s="78"/>
    </row>
    <row r="142" spans="1:11" ht="11.25">
      <c r="A142" s="93"/>
      <c r="B142" s="68"/>
      <c r="C142" s="68"/>
      <c r="D142" s="72"/>
      <c r="E142" s="75"/>
      <c r="F142" s="72"/>
      <c r="G142" s="83"/>
      <c r="H142" s="75"/>
      <c r="I142" s="83"/>
      <c r="J142" s="83"/>
      <c r="K142" s="231" t="s">
        <v>99</v>
      </c>
    </row>
    <row r="143" spans="1:15" ht="11.25">
      <c r="A143" s="66"/>
      <c r="B143" s="69"/>
      <c r="C143" s="69"/>
      <c r="D143" s="73"/>
      <c r="E143" s="76"/>
      <c r="F143" s="73"/>
      <c r="G143" s="84"/>
      <c r="H143" s="80"/>
      <c r="I143" s="84"/>
      <c r="K143" s="242" t="str">
        <f>O143</f>
        <v>X</v>
      </c>
      <c r="L143" s="229">
        <f>IF(ISNUMBER(G143),G143,999.99)+IF(ISNUMBER(G144),G144,999.99)</f>
        <v>1999.98</v>
      </c>
      <c r="M143" s="229">
        <f>IF(ISNUMBER(J143),J143,999.99)+IF(ISNUMBER(J144),J144,999.99)</f>
        <v>1999.98</v>
      </c>
      <c r="N143" s="230">
        <f>RANK(L143,$L$1:$L$450,0)+0.01*RANK(M143,$M$1:$M$450,0)</f>
        <v>1.01</v>
      </c>
      <c r="O143" s="230" t="str">
        <f>IF(M143&gt;999,"X",RANK(N143,$N$1:$N$450,0))</f>
        <v>X</v>
      </c>
    </row>
    <row r="144" spans="1:11" ht="11.25">
      <c r="A144" s="97"/>
      <c r="B144" s="70"/>
      <c r="C144" s="70"/>
      <c r="D144" s="74"/>
      <c r="E144" s="77"/>
      <c r="F144" s="74"/>
      <c r="G144" s="85"/>
      <c r="H144" s="81"/>
      <c r="I144" s="85"/>
      <c r="J144" s="85"/>
      <c r="K144" s="243"/>
    </row>
    <row r="145" ht="3" customHeight="1">
      <c r="E145" s="78"/>
    </row>
    <row r="146" spans="1:11" ht="11.25">
      <c r="A146" s="93"/>
      <c r="B146" s="68"/>
      <c r="C146" s="68"/>
      <c r="D146" s="72"/>
      <c r="E146" s="75"/>
      <c r="F146" s="72"/>
      <c r="G146" s="83"/>
      <c r="H146" s="75"/>
      <c r="I146" s="83"/>
      <c r="J146" s="83"/>
      <c r="K146" s="231" t="s">
        <v>99</v>
      </c>
    </row>
    <row r="147" spans="1:15" ht="11.25">
      <c r="A147" s="66"/>
      <c r="B147" s="69"/>
      <c r="C147" s="69"/>
      <c r="D147" s="73"/>
      <c r="E147" s="76"/>
      <c r="F147" s="73"/>
      <c r="G147" s="84"/>
      <c r="H147" s="80"/>
      <c r="I147" s="84"/>
      <c r="K147" s="242" t="str">
        <f>O147</f>
        <v>X</v>
      </c>
      <c r="L147" s="229">
        <f>IF(ISNUMBER(G147),G147,999.99)+IF(ISNUMBER(G148),G148,999.99)</f>
        <v>1999.98</v>
      </c>
      <c r="M147" s="229">
        <f>IF(ISNUMBER(J147),J147,999.99)+IF(ISNUMBER(J148),J148,999.99)</f>
        <v>1999.98</v>
      </c>
      <c r="N147" s="230">
        <f>RANK(L147,$L$1:$L$450,0)+0.01*RANK(M147,$M$1:$M$450,0)</f>
        <v>1.01</v>
      </c>
      <c r="O147" s="230" t="str">
        <f>IF(M147&gt;999,"X",RANK(N147,$N$1:$N$450,0))</f>
        <v>X</v>
      </c>
    </row>
    <row r="148" spans="1:11" ht="11.25">
      <c r="A148" s="97"/>
      <c r="B148" s="70"/>
      <c r="C148" s="70"/>
      <c r="D148" s="74"/>
      <c r="E148" s="77"/>
      <c r="F148" s="74"/>
      <c r="G148" s="85"/>
      <c r="H148" s="81"/>
      <c r="I148" s="85"/>
      <c r="J148" s="85"/>
      <c r="K148" s="243"/>
    </row>
    <row r="149" ht="3" customHeight="1">
      <c r="E149" s="78"/>
    </row>
    <row r="150" spans="1:11" ht="11.25">
      <c r="A150" s="93"/>
      <c r="B150" s="68"/>
      <c r="C150" s="68"/>
      <c r="D150" s="72"/>
      <c r="E150" s="75"/>
      <c r="F150" s="72"/>
      <c r="G150" s="83"/>
      <c r="H150" s="75"/>
      <c r="I150" s="83"/>
      <c r="J150" s="83"/>
      <c r="K150" s="231" t="s">
        <v>99</v>
      </c>
    </row>
    <row r="151" spans="1:15" ht="11.25">
      <c r="A151" s="66"/>
      <c r="B151" s="69"/>
      <c r="C151" s="69"/>
      <c r="D151" s="73"/>
      <c r="E151" s="76"/>
      <c r="F151" s="73"/>
      <c r="G151" s="84"/>
      <c r="H151" s="80"/>
      <c r="I151" s="84"/>
      <c r="K151" s="242" t="str">
        <f>O151</f>
        <v>X</v>
      </c>
      <c r="L151" s="229">
        <f>IF(ISNUMBER(G151),G151,999.99)+IF(ISNUMBER(G152),G152,999.99)</f>
        <v>1999.98</v>
      </c>
      <c r="M151" s="229">
        <f>IF(ISNUMBER(J151),J151,999.99)+IF(ISNUMBER(J152),J152,999.99)</f>
        <v>1999.98</v>
      </c>
      <c r="N151" s="230">
        <f>RANK(L151,$L$1:$L$450,0)+0.01*RANK(M151,$M$1:$M$450,0)</f>
        <v>1.01</v>
      </c>
      <c r="O151" s="230" t="str">
        <f>IF(M151&gt;999,"X",RANK(N151,$N$1:$N$450,0))</f>
        <v>X</v>
      </c>
    </row>
    <row r="152" spans="1:11" ht="11.25">
      <c r="A152" s="97"/>
      <c r="B152" s="70"/>
      <c r="C152" s="70"/>
      <c r="D152" s="74"/>
      <c r="E152" s="77"/>
      <c r="F152" s="74"/>
      <c r="G152" s="85"/>
      <c r="H152" s="81"/>
      <c r="I152" s="85"/>
      <c r="J152" s="85"/>
      <c r="K152" s="243"/>
    </row>
    <row r="153" ht="3" customHeight="1">
      <c r="E153" s="78"/>
    </row>
    <row r="154" spans="1:11" ht="11.25">
      <c r="A154" s="93"/>
      <c r="B154" s="68"/>
      <c r="C154" s="68"/>
      <c r="D154" s="72"/>
      <c r="E154" s="75"/>
      <c r="F154" s="72"/>
      <c r="G154" s="83"/>
      <c r="H154" s="75"/>
      <c r="I154" s="83"/>
      <c r="J154" s="83"/>
      <c r="K154" s="231" t="s">
        <v>99</v>
      </c>
    </row>
    <row r="155" spans="1:15" ht="11.25">
      <c r="A155" s="66"/>
      <c r="B155" s="69"/>
      <c r="C155" s="69"/>
      <c r="D155" s="73"/>
      <c r="E155" s="76"/>
      <c r="F155" s="73"/>
      <c r="G155" s="84"/>
      <c r="H155" s="80"/>
      <c r="I155" s="84"/>
      <c r="K155" s="242" t="str">
        <f>O155</f>
        <v>X</v>
      </c>
      <c r="L155" s="229">
        <f>IF(ISNUMBER(G155),G155,999.99)+IF(ISNUMBER(G156),G156,999.99)</f>
        <v>1999.98</v>
      </c>
      <c r="M155" s="229">
        <f>IF(ISNUMBER(J155),J155,999.99)+IF(ISNUMBER(J156),J156,999.99)</f>
        <v>1999.98</v>
      </c>
      <c r="N155" s="230">
        <f>RANK(L155,$L$1:$L$450,0)+0.01*RANK(M155,$M$1:$M$450,0)</f>
        <v>1.01</v>
      </c>
      <c r="O155" s="230" t="str">
        <f>IF(M155&gt;999,"X",RANK(N155,$N$1:$N$450,0))</f>
        <v>X</v>
      </c>
    </row>
    <row r="156" spans="1:11" ht="11.25">
      <c r="A156" s="97"/>
      <c r="B156" s="70"/>
      <c r="C156" s="70"/>
      <c r="D156" s="74"/>
      <c r="E156" s="77"/>
      <c r="F156" s="74"/>
      <c r="G156" s="85"/>
      <c r="H156" s="81"/>
      <c r="I156" s="85"/>
      <c r="J156" s="85"/>
      <c r="K156" s="243"/>
    </row>
    <row r="157" ht="3" customHeight="1">
      <c r="E157" s="78"/>
    </row>
    <row r="158" spans="1:11" ht="11.25">
      <c r="A158" s="93"/>
      <c r="B158" s="68"/>
      <c r="C158" s="68"/>
      <c r="D158" s="72"/>
      <c r="E158" s="75"/>
      <c r="F158" s="72"/>
      <c r="G158" s="83"/>
      <c r="H158" s="75"/>
      <c r="I158" s="83"/>
      <c r="J158" s="83"/>
      <c r="K158" s="231" t="s">
        <v>99</v>
      </c>
    </row>
    <row r="159" spans="1:15" ht="11.25">
      <c r="A159" s="66"/>
      <c r="B159" s="69"/>
      <c r="C159" s="69"/>
      <c r="D159" s="73"/>
      <c r="E159" s="76"/>
      <c r="F159" s="73"/>
      <c r="G159" s="84"/>
      <c r="H159" s="80"/>
      <c r="I159" s="84"/>
      <c r="K159" s="242" t="str">
        <f>O159</f>
        <v>X</v>
      </c>
      <c r="L159" s="229">
        <f>IF(ISNUMBER(G159),G159,999.99)+IF(ISNUMBER(G160),G160,999.99)</f>
        <v>1999.98</v>
      </c>
      <c r="M159" s="229">
        <f>IF(ISNUMBER(J159),J159,999.99)+IF(ISNUMBER(J160),J160,999.99)</f>
        <v>1999.98</v>
      </c>
      <c r="N159" s="230">
        <f>RANK(L159,$L$1:$L$450,0)+0.01*RANK(M159,$M$1:$M$450,0)</f>
        <v>1.01</v>
      </c>
      <c r="O159" s="230" t="str">
        <f>IF(M159&gt;999,"X",RANK(N159,$N$1:$N$450,0))</f>
        <v>X</v>
      </c>
    </row>
    <row r="160" spans="1:11" ht="11.25">
      <c r="A160" s="97"/>
      <c r="B160" s="70"/>
      <c r="C160" s="70"/>
      <c r="D160" s="74"/>
      <c r="E160" s="77"/>
      <c r="F160" s="74"/>
      <c r="G160" s="85"/>
      <c r="H160" s="81"/>
      <c r="I160" s="85"/>
      <c r="J160" s="85"/>
      <c r="K160" s="243"/>
    </row>
    <row r="161" ht="3" customHeight="1">
      <c r="E161" s="78"/>
    </row>
    <row r="162" spans="1:11" ht="11.25">
      <c r="A162" s="93"/>
      <c r="B162" s="68"/>
      <c r="C162" s="68"/>
      <c r="D162" s="72"/>
      <c r="E162" s="75"/>
      <c r="F162" s="72"/>
      <c r="G162" s="83"/>
      <c r="H162" s="75"/>
      <c r="I162" s="83"/>
      <c r="J162" s="83"/>
      <c r="K162" s="231" t="s">
        <v>99</v>
      </c>
    </row>
    <row r="163" spans="1:15" ht="11.25">
      <c r="A163" s="66"/>
      <c r="B163" s="69"/>
      <c r="C163" s="69"/>
      <c r="D163" s="73"/>
      <c r="E163" s="76"/>
      <c r="F163" s="73"/>
      <c r="G163" s="84"/>
      <c r="H163" s="80"/>
      <c r="I163" s="84"/>
      <c r="K163" s="242" t="str">
        <f>O163</f>
        <v>X</v>
      </c>
      <c r="L163" s="229">
        <f>IF(ISNUMBER(G163),G163,999.99)+IF(ISNUMBER(G164),G164,999.99)</f>
        <v>1999.98</v>
      </c>
      <c r="M163" s="229">
        <f>IF(ISNUMBER(J163),J163,999.99)+IF(ISNUMBER(J164),J164,999.99)</f>
        <v>1999.98</v>
      </c>
      <c r="N163" s="230">
        <f>RANK(L163,$L$1:$L$450,0)+0.01*RANK(M163,$M$1:$M$450,0)</f>
        <v>1.01</v>
      </c>
      <c r="O163" s="230" t="str">
        <f>IF(M163&gt;999,"X",RANK(N163,$N$1:$N$450,0))</f>
        <v>X</v>
      </c>
    </row>
    <row r="164" spans="1:11" ht="11.25">
      <c r="A164" s="97"/>
      <c r="B164" s="70"/>
      <c r="C164" s="70"/>
      <c r="D164" s="74"/>
      <c r="E164" s="77"/>
      <c r="F164" s="74"/>
      <c r="G164" s="85"/>
      <c r="H164" s="81"/>
      <c r="I164" s="85"/>
      <c r="J164" s="85"/>
      <c r="K164" s="243"/>
    </row>
    <row r="165" ht="3" customHeight="1">
      <c r="E165" s="78"/>
    </row>
    <row r="166" spans="1:11" ht="11.25">
      <c r="A166" s="93"/>
      <c r="B166" s="68"/>
      <c r="C166" s="68"/>
      <c r="D166" s="72"/>
      <c r="E166" s="75"/>
      <c r="F166" s="72"/>
      <c r="G166" s="83"/>
      <c r="H166" s="75"/>
      <c r="I166" s="83"/>
      <c r="J166" s="83"/>
      <c r="K166" s="231" t="s">
        <v>99</v>
      </c>
    </row>
    <row r="167" spans="1:15" ht="11.25">
      <c r="A167" s="66"/>
      <c r="B167" s="69"/>
      <c r="C167" s="69"/>
      <c r="D167" s="73"/>
      <c r="E167" s="76"/>
      <c r="F167" s="73"/>
      <c r="G167" s="84"/>
      <c r="H167" s="80"/>
      <c r="I167" s="84"/>
      <c r="K167" s="242" t="str">
        <f>O167</f>
        <v>X</v>
      </c>
      <c r="L167" s="229">
        <f>IF(ISNUMBER(G167),G167,999.99)+IF(ISNUMBER(G168),G168,999.99)</f>
        <v>1999.98</v>
      </c>
      <c r="M167" s="229">
        <f>IF(ISNUMBER(J167),J167,999.99)+IF(ISNUMBER(J168),J168,999.99)</f>
        <v>1999.98</v>
      </c>
      <c r="N167" s="230">
        <f>RANK(L167,$L$1:$L$450,0)+0.01*RANK(M167,$M$1:$M$450,0)</f>
        <v>1.01</v>
      </c>
      <c r="O167" s="230" t="str">
        <f>IF(M167&gt;999,"X",RANK(N167,$N$1:$N$450,0))</f>
        <v>X</v>
      </c>
    </row>
    <row r="168" spans="1:11" ht="11.25">
      <c r="A168" s="97"/>
      <c r="B168" s="70"/>
      <c r="C168" s="70"/>
      <c r="D168" s="74"/>
      <c r="E168" s="77"/>
      <c r="F168" s="74"/>
      <c r="G168" s="85"/>
      <c r="H168" s="81"/>
      <c r="I168" s="85"/>
      <c r="J168" s="85"/>
      <c r="K168" s="243"/>
    </row>
    <row r="169" ht="3" customHeight="1">
      <c r="E169" s="78"/>
    </row>
    <row r="170" spans="1:11" ht="11.25">
      <c r="A170" s="93"/>
      <c r="B170" s="68"/>
      <c r="C170" s="68"/>
      <c r="D170" s="72"/>
      <c r="E170" s="75"/>
      <c r="F170" s="72"/>
      <c r="G170" s="83"/>
      <c r="H170" s="75"/>
      <c r="I170" s="83"/>
      <c r="J170" s="83"/>
      <c r="K170" s="231" t="s">
        <v>99</v>
      </c>
    </row>
    <row r="171" spans="1:15" ht="11.25">
      <c r="A171" s="66"/>
      <c r="B171" s="69"/>
      <c r="C171" s="69"/>
      <c r="D171" s="73"/>
      <c r="E171" s="76"/>
      <c r="F171" s="73"/>
      <c r="G171" s="84"/>
      <c r="H171" s="80"/>
      <c r="I171" s="84"/>
      <c r="K171" s="242" t="str">
        <f>O171</f>
        <v>X</v>
      </c>
      <c r="L171" s="229">
        <f>IF(ISNUMBER(G171),G171,999.99)+IF(ISNUMBER(G172),G172,999.99)</f>
        <v>1999.98</v>
      </c>
      <c r="M171" s="229">
        <f>IF(ISNUMBER(J171),J171,999.99)+IF(ISNUMBER(J172),J172,999.99)</f>
        <v>1999.98</v>
      </c>
      <c r="N171" s="230">
        <f>RANK(L171,$L$1:$L$450,0)+0.01*RANK(M171,$M$1:$M$450,0)</f>
        <v>1.01</v>
      </c>
      <c r="O171" s="230" t="str">
        <f>IF(M171&gt;999,"X",RANK(N171,$N$1:$N$450,0))</f>
        <v>X</v>
      </c>
    </row>
    <row r="172" spans="1:11" ht="11.25">
      <c r="A172" s="97"/>
      <c r="B172" s="70"/>
      <c r="C172" s="70"/>
      <c r="D172" s="74"/>
      <c r="E172" s="77"/>
      <c r="F172" s="74"/>
      <c r="G172" s="85"/>
      <c r="H172" s="81"/>
      <c r="I172" s="85"/>
      <c r="J172" s="85"/>
      <c r="K172" s="243"/>
    </row>
    <row r="173" ht="3" customHeight="1">
      <c r="E173" s="78"/>
    </row>
    <row r="174" spans="1:11" ht="11.25">
      <c r="A174" s="93"/>
      <c r="B174" s="68"/>
      <c r="C174" s="68"/>
      <c r="D174" s="72"/>
      <c r="E174" s="75"/>
      <c r="F174" s="72"/>
      <c r="G174" s="83"/>
      <c r="H174" s="75"/>
      <c r="I174" s="83"/>
      <c r="J174" s="83"/>
      <c r="K174" s="231" t="s">
        <v>99</v>
      </c>
    </row>
    <row r="175" spans="1:15" ht="11.25">
      <c r="A175" s="66"/>
      <c r="B175" s="69"/>
      <c r="C175" s="69"/>
      <c r="D175" s="73"/>
      <c r="E175" s="76"/>
      <c r="F175" s="73"/>
      <c r="G175" s="84"/>
      <c r="H175" s="80"/>
      <c r="I175" s="84"/>
      <c r="K175" s="242" t="str">
        <f>O175</f>
        <v>X</v>
      </c>
      <c r="L175" s="229">
        <f>IF(ISNUMBER(G175),G175,999.99)+IF(ISNUMBER(G176),G176,999.99)</f>
        <v>1999.98</v>
      </c>
      <c r="M175" s="229">
        <f>IF(ISNUMBER(J175),J175,999.99)+IF(ISNUMBER(J176),J176,999.99)</f>
        <v>1999.98</v>
      </c>
      <c r="N175" s="230">
        <f>RANK(L175,$L$1:$L$450,0)+0.01*RANK(M175,$M$1:$M$450,0)</f>
        <v>1.01</v>
      </c>
      <c r="O175" s="230" t="str">
        <f>IF(M175&gt;999,"X",RANK(N175,$N$1:$N$450,0))</f>
        <v>X</v>
      </c>
    </row>
    <row r="176" spans="1:11" ht="11.25">
      <c r="A176" s="97"/>
      <c r="B176" s="70"/>
      <c r="C176" s="70"/>
      <c r="D176" s="74"/>
      <c r="E176" s="77"/>
      <c r="F176" s="74"/>
      <c r="G176" s="85"/>
      <c r="H176" s="81"/>
      <c r="I176" s="85"/>
      <c r="J176" s="85"/>
      <c r="K176" s="243"/>
    </row>
    <row r="177" ht="3" customHeight="1">
      <c r="E177" s="78"/>
    </row>
    <row r="178" spans="1:11" ht="11.25">
      <c r="A178" s="93"/>
      <c r="B178" s="68"/>
      <c r="C178" s="68"/>
      <c r="D178" s="72"/>
      <c r="E178" s="75"/>
      <c r="F178" s="72"/>
      <c r="G178" s="83"/>
      <c r="H178" s="75"/>
      <c r="I178" s="83"/>
      <c r="J178" s="83"/>
      <c r="K178" s="231" t="s">
        <v>99</v>
      </c>
    </row>
    <row r="179" spans="1:15" ht="11.25">
      <c r="A179" s="66"/>
      <c r="B179" s="69"/>
      <c r="C179" s="69"/>
      <c r="D179" s="73"/>
      <c r="E179" s="76"/>
      <c r="F179" s="73"/>
      <c r="G179" s="84"/>
      <c r="H179" s="80"/>
      <c r="I179" s="84"/>
      <c r="K179" s="242" t="str">
        <f>O179</f>
        <v>X</v>
      </c>
      <c r="L179" s="229">
        <f>IF(ISNUMBER(G179),G179,999.99)+IF(ISNUMBER(G180),G180,999.99)</f>
        <v>1999.98</v>
      </c>
      <c r="M179" s="229">
        <f>IF(ISNUMBER(J179),J179,999.99)+IF(ISNUMBER(J180),J180,999.99)</f>
        <v>1999.98</v>
      </c>
      <c r="N179" s="230">
        <f>RANK(L179,$L$1:$L$450,0)+0.01*RANK(M179,$M$1:$M$450,0)</f>
        <v>1.01</v>
      </c>
      <c r="O179" s="230" t="str">
        <f>IF(M179&gt;999,"X",RANK(N179,$N$1:$N$450,0))</f>
        <v>X</v>
      </c>
    </row>
    <row r="180" spans="1:11" ht="11.25">
      <c r="A180" s="97"/>
      <c r="B180" s="70"/>
      <c r="C180" s="70"/>
      <c r="D180" s="74"/>
      <c r="E180" s="77"/>
      <c r="F180" s="74"/>
      <c r="G180" s="85"/>
      <c r="H180" s="81"/>
      <c r="I180" s="85"/>
      <c r="J180" s="85"/>
      <c r="K180" s="243"/>
    </row>
    <row r="181" ht="3" customHeight="1">
      <c r="E181" s="78"/>
    </row>
    <row r="182" spans="1:11" ht="11.25">
      <c r="A182" s="93"/>
      <c r="B182" s="68"/>
      <c r="C182" s="68"/>
      <c r="D182" s="72"/>
      <c r="E182" s="75"/>
      <c r="F182" s="72"/>
      <c r="G182" s="83"/>
      <c r="H182" s="75"/>
      <c r="I182" s="83"/>
      <c r="J182" s="83"/>
      <c r="K182" s="231" t="s">
        <v>99</v>
      </c>
    </row>
    <row r="183" spans="1:15" ht="11.25">
      <c r="A183" s="66"/>
      <c r="B183" s="69"/>
      <c r="C183" s="69"/>
      <c r="D183" s="73"/>
      <c r="E183" s="76"/>
      <c r="F183" s="73"/>
      <c r="G183" s="84"/>
      <c r="H183" s="80"/>
      <c r="I183" s="84"/>
      <c r="K183" s="242" t="str">
        <f>O183</f>
        <v>X</v>
      </c>
      <c r="L183" s="229">
        <f>IF(ISNUMBER(G183),G183,999.99)+IF(ISNUMBER(G184),G184,999.99)</f>
        <v>1999.98</v>
      </c>
      <c r="M183" s="229">
        <f>IF(ISNUMBER(J183),J183,999.99)+IF(ISNUMBER(J184),J184,999.99)</f>
        <v>1999.98</v>
      </c>
      <c r="N183" s="230">
        <f>RANK(L183,$L$1:$L$450,0)+0.01*RANK(M183,$M$1:$M$450,0)</f>
        <v>1.01</v>
      </c>
      <c r="O183" s="230" t="str">
        <f>IF(M183&gt;999,"X",RANK(N183,$N$1:$N$450,0))</f>
        <v>X</v>
      </c>
    </row>
    <row r="184" spans="1:11" ht="11.25">
      <c r="A184" s="97"/>
      <c r="B184" s="70"/>
      <c r="C184" s="70"/>
      <c r="D184" s="74"/>
      <c r="E184" s="77"/>
      <c r="F184" s="74"/>
      <c r="G184" s="85"/>
      <c r="H184" s="81"/>
      <c r="I184" s="85"/>
      <c r="J184" s="85"/>
      <c r="K184" s="243"/>
    </row>
    <row r="185" ht="3" customHeight="1">
      <c r="E185" s="78"/>
    </row>
    <row r="186" spans="1:11" ht="11.25">
      <c r="A186" s="93"/>
      <c r="B186" s="68"/>
      <c r="C186" s="68"/>
      <c r="D186" s="72"/>
      <c r="E186" s="75"/>
      <c r="F186" s="72"/>
      <c r="G186" s="83"/>
      <c r="H186" s="75"/>
      <c r="I186" s="83"/>
      <c r="J186" s="83"/>
      <c r="K186" s="231" t="s">
        <v>99</v>
      </c>
    </row>
    <row r="187" spans="1:15" ht="11.25">
      <c r="A187" s="66"/>
      <c r="B187" s="69"/>
      <c r="C187" s="69"/>
      <c r="D187" s="73"/>
      <c r="E187" s="76"/>
      <c r="F187" s="73"/>
      <c r="G187" s="84"/>
      <c r="H187" s="80"/>
      <c r="I187" s="84"/>
      <c r="K187" s="242" t="str">
        <f>O187</f>
        <v>X</v>
      </c>
      <c r="L187" s="229">
        <f>IF(ISNUMBER(G187),G187,999.99)+IF(ISNUMBER(G188),G188,999.99)</f>
        <v>1999.98</v>
      </c>
      <c r="M187" s="229">
        <f>IF(ISNUMBER(J187),J187,999.99)+IF(ISNUMBER(J188),J188,999.99)</f>
        <v>1999.98</v>
      </c>
      <c r="N187" s="230">
        <f>RANK(L187,$L$1:$L$450,0)+0.01*RANK(M187,$M$1:$M$450,0)</f>
        <v>1.01</v>
      </c>
      <c r="O187" s="230" t="str">
        <f>IF(M187&gt;999,"X",RANK(N187,$N$1:$N$450,0))</f>
        <v>X</v>
      </c>
    </row>
    <row r="188" spans="1:11" ht="11.25">
      <c r="A188" s="97"/>
      <c r="B188" s="70"/>
      <c r="C188" s="70"/>
      <c r="D188" s="74"/>
      <c r="E188" s="77"/>
      <c r="F188" s="74"/>
      <c r="G188" s="85"/>
      <c r="H188" s="81"/>
      <c r="I188" s="85"/>
      <c r="J188" s="85"/>
      <c r="K188" s="243"/>
    </row>
    <row r="189" ht="3" customHeight="1">
      <c r="E189" s="78"/>
    </row>
    <row r="190" spans="1:11" ht="11.25">
      <c r="A190" s="93"/>
      <c r="B190" s="68"/>
      <c r="C190" s="68"/>
      <c r="D190" s="72"/>
      <c r="E190" s="75"/>
      <c r="F190" s="72"/>
      <c r="G190" s="83"/>
      <c r="H190" s="75"/>
      <c r="I190" s="83"/>
      <c r="J190" s="83"/>
      <c r="K190" s="231" t="s">
        <v>99</v>
      </c>
    </row>
    <row r="191" spans="1:15" ht="11.25">
      <c r="A191" s="66"/>
      <c r="B191" s="69"/>
      <c r="C191" s="69"/>
      <c r="D191" s="73"/>
      <c r="E191" s="76"/>
      <c r="F191" s="73"/>
      <c r="G191" s="84"/>
      <c r="H191" s="80"/>
      <c r="I191" s="84"/>
      <c r="K191" s="242" t="str">
        <f>O191</f>
        <v>X</v>
      </c>
      <c r="L191" s="229">
        <f>IF(ISNUMBER(G191),G191,999.99)+IF(ISNUMBER(G192),G192,999.99)</f>
        <v>1999.98</v>
      </c>
      <c r="M191" s="229">
        <f>IF(ISNUMBER(J191),J191,999.99)+IF(ISNUMBER(J192),J192,999.99)</f>
        <v>1999.98</v>
      </c>
      <c r="N191" s="230">
        <f>RANK(L191,$L$1:$L$450,0)+0.01*RANK(M191,$M$1:$M$450,0)</f>
        <v>1.01</v>
      </c>
      <c r="O191" s="230" t="str">
        <f>IF(M191&gt;999,"X",RANK(N191,$N$1:$N$450,0))</f>
        <v>X</v>
      </c>
    </row>
    <row r="192" spans="1:11" ht="11.25">
      <c r="A192" s="97"/>
      <c r="B192" s="70"/>
      <c r="C192" s="70"/>
      <c r="D192" s="74"/>
      <c r="E192" s="77"/>
      <c r="F192" s="74"/>
      <c r="G192" s="85"/>
      <c r="H192" s="81"/>
      <c r="I192" s="85"/>
      <c r="J192" s="85"/>
      <c r="K192" s="243"/>
    </row>
    <row r="193" ht="3" customHeight="1">
      <c r="E193" s="78"/>
    </row>
    <row r="194" spans="1:11" ht="11.25">
      <c r="A194" s="93"/>
      <c r="B194" s="68"/>
      <c r="C194" s="68"/>
      <c r="D194" s="72"/>
      <c r="E194" s="75"/>
      <c r="F194" s="72"/>
      <c r="G194" s="83"/>
      <c r="H194" s="75"/>
      <c r="I194" s="83"/>
      <c r="J194" s="83"/>
      <c r="K194" s="231" t="s">
        <v>99</v>
      </c>
    </row>
    <row r="195" spans="1:15" ht="11.25">
      <c r="A195" s="66"/>
      <c r="B195" s="69"/>
      <c r="C195" s="69"/>
      <c r="D195" s="73"/>
      <c r="E195" s="76"/>
      <c r="F195" s="73"/>
      <c r="G195" s="84"/>
      <c r="H195" s="80"/>
      <c r="I195" s="84"/>
      <c r="K195" s="242" t="str">
        <f>O195</f>
        <v>X</v>
      </c>
      <c r="L195" s="229">
        <f>IF(ISNUMBER(G195),G195,999.99)+IF(ISNUMBER(G196),G196,999.99)</f>
        <v>1999.98</v>
      </c>
      <c r="M195" s="229">
        <f>IF(ISNUMBER(J195),J195,999.99)+IF(ISNUMBER(J196),J196,999.99)</f>
        <v>1999.98</v>
      </c>
      <c r="N195" s="230">
        <f>RANK(L195,$L$1:$L$450,0)+0.01*RANK(M195,$M$1:$M$450,0)</f>
        <v>1.01</v>
      </c>
      <c r="O195" s="230" t="str">
        <f>IF(M195&gt;999,"X",RANK(N195,$N$1:$N$450,0))</f>
        <v>X</v>
      </c>
    </row>
    <row r="196" spans="1:11" ht="11.25">
      <c r="A196" s="97"/>
      <c r="B196" s="70"/>
      <c r="C196" s="70"/>
      <c r="D196" s="74"/>
      <c r="E196" s="77"/>
      <c r="F196" s="74"/>
      <c r="G196" s="85"/>
      <c r="H196" s="81"/>
      <c r="I196" s="85"/>
      <c r="J196" s="85"/>
      <c r="K196" s="243"/>
    </row>
    <row r="197" ht="3" customHeight="1">
      <c r="E197" s="78"/>
    </row>
    <row r="198" spans="1:11" ht="11.25">
      <c r="A198" s="93"/>
      <c r="B198" s="68"/>
      <c r="C198" s="68"/>
      <c r="D198" s="72"/>
      <c r="E198" s="75"/>
      <c r="F198" s="72"/>
      <c r="G198" s="83"/>
      <c r="H198" s="75"/>
      <c r="I198" s="83"/>
      <c r="J198" s="83"/>
      <c r="K198" s="231" t="s">
        <v>99</v>
      </c>
    </row>
    <row r="199" spans="1:15" ht="11.25">
      <c r="A199" s="66"/>
      <c r="B199" s="69"/>
      <c r="C199" s="69"/>
      <c r="D199" s="73"/>
      <c r="E199" s="76"/>
      <c r="F199" s="73"/>
      <c r="G199" s="84"/>
      <c r="H199" s="80"/>
      <c r="I199" s="84"/>
      <c r="K199" s="242" t="str">
        <f>O199</f>
        <v>X</v>
      </c>
      <c r="L199" s="229">
        <f>IF(ISNUMBER(G199),G199,999.99)+IF(ISNUMBER(G200),G200,999.99)</f>
        <v>1999.98</v>
      </c>
      <c r="M199" s="229">
        <f>IF(ISNUMBER(J199),J199,999.99)+IF(ISNUMBER(J200),J200,999.99)</f>
        <v>1999.98</v>
      </c>
      <c r="N199" s="230">
        <f>RANK(L199,$L$1:$L$450,0)+0.01*RANK(M199,$M$1:$M$450,0)</f>
        <v>1.01</v>
      </c>
      <c r="O199" s="230" t="str">
        <f>IF(M199&gt;999,"X",RANK(N199,$N$1:$N$450,0))</f>
        <v>X</v>
      </c>
    </row>
    <row r="200" spans="1:11" ht="11.25">
      <c r="A200" s="97"/>
      <c r="B200" s="70"/>
      <c r="C200" s="70"/>
      <c r="D200" s="74"/>
      <c r="E200" s="77"/>
      <c r="F200" s="74"/>
      <c r="G200" s="85"/>
      <c r="H200" s="81"/>
      <c r="I200" s="85"/>
      <c r="J200" s="85"/>
      <c r="K200" s="243"/>
    </row>
    <row r="201" ht="3" customHeight="1">
      <c r="E201" s="78"/>
    </row>
    <row r="202" spans="1:11" ht="11.25">
      <c r="A202" s="93"/>
      <c r="B202" s="68"/>
      <c r="C202" s="68"/>
      <c r="D202" s="72"/>
      <c r="E202" s="75"/>
      <c r="F202" s="72"/>
      <c r="G202" s="83"/>
      <c r="H202" s="75"/>
      <c r="I202" s="83"/>
      <c r="J202" s="83"/>
      <c r="K202" s="231" t="s">
        <v>99</v>
      </c>
    </row>
    <row r="203" spans="1:15" ht="11.25">
      <c r="A203" s="66"/>
      <c r="B203" s="69"/>
      <c r="C203" s="69"/>
      <c r="D203" s="73"/>
      <c r="E203" s="76"/>
      <c r="F203" s="73"/>
      <c r="G203" s="84"/>
      <c r="H203" s="80"/>
      <c r="I203" s="84"/>
      <c r="K203" s="242" t="str">
        <f>O203</f>
        <v>X</v>
      </c>
      <c r="L203" s="229">
        <f>IF(ISNUMBER(G203),G203,999.99)+IF(ISNUMBER(G204),G204,999.99)</f>
        <v>1999.98</v>
      </c>
      <c r="M203" s="229">
        <f>IF(ISNUMBER(J203),J203,999.99)+IF(ISNUMBER(J204),J204,999.99)</f>
        <v>1999.98</v>
      </c>
      <c r="N203" s="230">
        <f>RANK(L203,$L$1:$L$450,0)+0.01*RANK(M203,$M$1:$M$450,0)</f>
        <v>1.01</v>
      </c>
      <c r="O203" s="230" t="str">
        <f>IF(M203&gt;999,"X",RANK(N203,$N$1:$N$450,0))</f>
        <v>X</v>
      </c>
    </row>
    <row r="204" spans="1:11" ht="11.25">
      <c r="A204" s="97"/>
      <c r="B204" s="70"/>
      <c r="C204" s="70"/>
      <c r="D204" s="74"/>
      <c r="E204" s="77"/>
      <c r="F204" s="74"/>
      <c r="G204" s="85"/>
      <c r="H204" s="81"/>
      <c r="I204" s="85"/>
      <c r="J204" s="85"/>
      <c r="K204" s="243"/>
    </row>
    <row r="205" ht="3" customHeight="1">
      <c r="E205" s="78"/>
    </row>
    <row r="206" spans="1:11" ht="11.25">
      <c r="A206" s="93"/>
      <c r="B206" s="68"/>
      <c r="C206" s="68"/>
      <c r="D206" s="72"/>
      <c r="E206" s="75"/>
      <c r="F206" s="72"/>
      <c r="G206" s="83"/>
      <c r="H206" s="75"/>
      <c r="I206" s="83"/>
      <c r="J206" s="83"/>
      <c r="K206" s="231" t="s">
        <v>99</v>
      </c>
    </row>
    <row r="207" spans="1:15" ht="11.25">
      <c r="A207" s="66"/>
      <c r="B207" s="69"/>
      <c r="C207" s="69"/>
      <c r="D207" s="73"/>
      <c r="E207" s="76"/>
      <c r="F207" s="73"/>
      <c r="G207" s="84"/>
      <c r="H207" s="80"/>
      <c r="I207" s="84"/>
      <c r="K207" s="242" t="str">
        <f>O207</f>
        <v>X</v>
      </c>
      <c r="L207" s="229">
        <f>IF(ISNUMBER(G207),G207,999.99)+IF(ISNUMBER(G208),G208,999.99)</f>
        <v>1999.98</v>
      </c>
      <c r="M207" s="229">
        <f>IF(ISNUMBER(J207),J207,999.99)+IF(ISNUMBER(J208),J208,999.99)</f>
        <v>1999.98</v>
      </c>
      <c r="N207" s="230">
        <f>RANK(L207,$L$1:$L$450,0)+0.01*RANK(M207,$M$1:$M$450,0)</f>
        <v>1.01</v>
      </c>
      <c r="O207" s="230" t="str">
        <f>IF(M207&gt;999,"X",RANK(N207,$N$1:$N$450,0))</f>
        <v>X</v>
      </c>
    </row>
    <row r="208" spans="1:11" ht="11.25">
      <c r="A208" s="97"/>
      <c r="B208" s="70"/>
      <c r="C208" s="70"/>
      <c r="D208" s="74"/>
      <c r="E208" s="77"/>
      <c r="F208" s="74"/>
      <c r="G208" s="85"/>
      <c r="H208" s="81"/>
      <c r="I208" s="85"/>
      <c r="J208" s="85"/>
      <c r="K208" s="243"/>
    </row>
    <row r="209" ht="3" customHeight="1">
      <c r="E209" s="78"/>
    </row>
    <row r="210" spans="1:11" ht="11.25">
      <c r="A210" s="93"/>
      <c r="B210" s="68"/>
      <c r="C210" s="68"/>
      <c r="D210" s="72"/>
      <c r="E210" s="75"/>
      <c r="F210" s="72"/>
      <c r="G210" s="83"/>
      <c r="H210" s="75"/>
      <c r="I210" s="83"/>
      <c r="J210" s="83"/>
      <c r="K210" s="231" t="s">
        <v>99</v>
      </c>
    </row>
    <row r="211" spans="1:15" ht="11.25">
      <c r="A211" s="66"/>
      <c r="B211" s="69"/>
      <c r="C211" s="69"/>
      <c r="D211" s="73"/>
      <c r="E211" s="76"/>
      <c r="F211" s="73"/>
      <c r="G211" s="84"/>
      <c r="H211" s="80"/>
      <c r="I211" s="84"/>
      <c r="K211" s="242" t="str">
        <f>O211</f>
        <v>X</v>
      </c>
      <c r="L211" s="229">
        <f>IF(ISNUMBER(G211),G211,999.99)+IF(ISNUMBER(G212),G212,999.99)</f>
        <v>1999.98</v>
      </c>
      <c r="M211" s="229">
        <f>IF(ISNUMBER(J211),J211,999.99)+IF(ISNUMBER(J212),J212,999.99)</f>
        <v>1999.98</v>
      </c>
      <c r="N211" s="230">
        <f>RANK(L211,$L$1:$L$450,0)+0.01*RANK(M211,$M$1:$M$450,0)</f>
        <v>1.01</v>
      </c>
      <c r="O211" s="230" t="str">
        <f>IF(M211&gt;999,"X",RANK(N211,$N$1:$N$450,0))</f>
        <v>X</v>
      </c>
    </row>
    <row r="212" spans="1:11" ht="11.25">
      <c r="A212" s="97"/>
      <c r="B212" s="70"/>
      <c r="C212" s="70"/>
      <c r="D212" s="74"/>
      <c r="E212" s="77"/>
      <c r="F212" s="74"/>
      <c r="G212" s="85"/>
      <c r="H212" s="81"/>
      <c r="I212" s="85"/>
      <c r="J212" s="85"/>
      <c r="K212" s="243"/>
    </row>
    <row r="213" ht="3" customHeight="1">
      <c r="E213" s="78"/>
    </row>
    <row r="214" spans="1:11" ht="11.25">
      <c r="A214" s="93"/>
      <c r="B214" s="68"/>
      <c r="C214" s="68"/>
      <c r="D214" s="72"/>
      <c r="E214" s="75"/>
      <c r="F214" s="72"/>
      <c r="G214" s="83"/>
      <c r="H214" s="75"/>
      <c r="I214" s="83"/>
      <c r="J214" s="83"/>
      <c r="K214" s="231" t="s">
        <v>99</v>
      </c>
    </row>
    <row r="215" spans="1:15" ht="11.25">
      <c r="A215" s="66"/>
      <c r="B215" s="69"/>
      <c r="C215" s="69"/>
      <c r="D215" s="73"/>
      <c r="E215" s="76"/>
      <c r="F215" s="73"/>
      <c r="G215" s="84"/>
      <c r="H215" s="80"/>
      <c r="I215" s="84"/>
      <c r="K215" s="242" t="str">
        <f>O215</f>
        <v>X</v>
      </c>
      <c r="L215" s="229">
        <f>IF(ISNUMBER(G215),G215,999.99)+IF(ISNUMBER(G216),G216,999.99)</f>
        <v>1999.98</v>
      </c>
      <c r="M215" s="229">
        <f>IF(ISNUMBER(J215),J215,999.99)+IF(ISNUMBER(J216),J216,999.99)</f>
        <v>1999.98</v>
      </c>
      <c r="N215" s="230">
        <f>RANK(L215,$L$1:$L$450,0)+0.01*RANK(M215,$M$1:$M$450,0)</f>
        <v>1.01</v>
      </c>
      <c r="O215" s="230" t="str">
        <f>IF(M215&gt;999,"X",RANK(N215,$N$1:$N$450,0))</f>
        <v>X</v>
      </c>
    </row>
    <row r="216" spans="1:11" ht="11.25">
      <c r="A216" s="97"/>
      <c r="B216" s="70"/>
      <c r="C216" s="70"/>
      <c r="D216" s="74"/>
      <c r="E216" s="77"/>
      <c r="F216" s="74"/>
      <c r="G216" s="85"/>
      <c r="H216" s="81"/>
      <c r="I216" s="85"/>
      <c r="J216" s="85"/>
      <c r="K216" s="243"/>
    </row>
    <row r="217" ht="3" customHeight="1">
      <c r="E217" s="78"/>
    </row>
    <row r="218" spans="1:11" ht="11.25">
      <c r="A218" s="93"/>
      <c r="B218" s="68"/>
      <c r="C218" s="68"/>
      <c r="D218" s="72"/>
      <c r="E218" s="75"/>
      <c r="F218" s="72"/>
      <c r="G218" s="83"/>
      <c r="H218" s="75"/>
      <c r="I218" s="83"/>
      <c r="J218" s="83"/>
      <c r="K218" s="231" t="s">
        <v>99</v>
      </c>
    </row>
    <row r="219" spans="1:15" ht="11.25">
      <c r="A219" s="66"/>
      <c r="B219" s="69"/>
      <c r="C219" s="69"/>
      <c r="D219" s="73"/>
      <c r="E219" s="76"/>
      <c r="F219" s="73"/>
      <c r="G219" s="84"/>
      <c r="H219" s="80"/>
      <c r="I219" s="84"/>
      <c r="K219" s="242" t="str">
        <f>O219</f>
        <v>X</v>
      </c>
      <c r="L219" s="229">
        <f>IF(ISNUMBER(G219),G219,999.99)+IF(ISNUMBER(G220),G220,999.99)</f>
        <v>1999.98</v>
      </c>
      <c r="M219" s="229">
        <f>IF(ISNUMBER(J219),J219,999.99)+IF(ISNUMBER(J220),J220,999.99)</f>
        <v>1999.98</v>
      </c>
      <c r="N219" s="230">
        <f>RANK(L219,$L$1:$L$450,0)+0.01*RANK(M219,$M$1:$M$450,0)</f>
        <v>1.01</v>
      </c>
      <c r="O219" s="230" t="str">
        <f>IF(M219&gt;999,"X",RANK(N219,$N$1:$N$450,0))</f>
        <v>X</v>
      </c>
    </row>
    <row r="220" spans="1:11" ht="11.25">
      <c r="A220" s="97"/>
      <c r="B220" s="70"/>
      <c r="C220" s="70"/>
      <c r="D220" s="74"/>
      <c r="E220" s="77"/>
      <c r="F220" s="74"/>
      <c r="G220" s="85"/>
      <c r="H220" s="81"/>
      <c r="I220" s="85"/>
      <c r="J220" s="85"/>
      <c r="K220" s="243"/>
    </row>
    <row r="221" ht="3" customHeight="1">
      <c r="E221" s="78"/>
    </row>
    <row r="222" spans="1:11" ht="11.25">
      <c r="A222" s="93"/>
      <c r="B222" s="68"/>
      <c r="C222" s="68"/>
      <c r="D222" s="72"/>
      <c r="E222" s="75"/>
      <c r="F222" s="72"/>
      <c r="G222" s="83"/>
      <c r="H222" s="75"/>
      <c r="I222" s="83"/>
      <c r="J222" s="83"/>
      <c r="K222" s="231" t="s">
        <v>99</v>
      </c>
    </row>
    <row r="223" spans="1:15" ht="11.25">
      <c r="A223" s="66"/>
      <c r="B223" s="69"/>
      <c r="C223" s="69"/>
      <c r="D223" s="73"/>
      <c r="E223" s="76"/>
      <c r="F223" s="73"/>
      <c r="G223" s="84"/>
      <c r="H223" s="80"/>
      <c r="I223" s="84"/>
      <c r="K223" s="242" t="str">
        <f>O223</f>
        <v>X</v>
      </c>
      <c r="L223" s="229">
        <f>IF(ISNUMBER(G223),G223,999.99)+IF(ISNUMBER(G224),G224,999.99)</f>
        <v>1999.98</v>
      </c>
      <c r="M223" s="229">
        <f>IF(ISNUMBER(J223),J223,999.99)+IF(ISNUMBER(J224),J224,999.99)</f>
        <v>1999.98</v>
      </c>
      <c r="N223" s="230">
        <f>RANK(L223,$L$1:$L$450,0)+0.01*RANK(M223,$M$1:$M$450,0)</f>
        <v>1.01</v>
      </c>
      <c r="O223" s="230" t="str">
        <f>IF(M223&gt;999,"X",RANK(N223,$N$1:$N$450,0))</f>
        <v>X</v>
      </c>
    </row>
    <row r="224" spans="1:11" ht="11.25">
      <c r="A224" s="97"/>
      <c r="B224" s="70"/>
      <c r="C224" s="70"/>
      <c r="D224" s="74"/>
      <c r="E224" s="77"/>
      <c r="F224" s="74"/>
      <c r="G224" s="85"/>
      <c r="H224" s="81"/>
      <c r="I224" s="85"/>
      <c r="J224" s="85"/>
      <c r="K224" s="243"/>
    </row>
    <row r="225" ht="3" customHeight="1">
      <c r="E225" s="78"/>
    </row>
    <row r="226" spans="1:11" ht="11.25">
      <c r="A226" s="93"/>
      <c r="B226" s="68"/>
      <c r="C226" s="68"/>
      <c r="D226" s="72"/>
      <c r="E226" s="75"/>
      <c r="F226" s="72"/>
      <c r="G226" s="83"/>
      <c r="H226" s="75"/>
      <c r="I226" s="83"/>
      <c r="J226" s="83"/>
      <c r="K226" s="231" t="s">
        <v>99</v>
      </c>
    </row>
    <row r="227" spans="1:15" ht="11.25">
      <c r="A227" s="66"/>
      <c r="B227" s="69"/>
      <c r="C227" s="69"/>
      <c r="D227" s="73"/>
      <c r="E227" s="76"/>
      <c r="F227" s="73"/>
      <c r="G227" s="84"/>
      <c r="H227" s="80"/>
      <c r="I227" s="84"/>
      <c r="K227" s="242" t="str">
        <f>O227</f>
        <v>X</v>
      </c>
      <c r="L227" s="229">
        <f>IF(ISNUMBER(G227),G227,999.99)+IF(ISNUMBER(G228),G228,999.99)</f>
        <v>1999.98</v>
      </c>
      <c r="M227" s="229">
        <f>IF(ISNUMBER(J227),J227,999.99)+IF(ISNUMBER(J228),J228,999.99)</f>
        <v>1999.98</v>
      </c>
      <c r="N227" s="230">
        <f>RANK(L227,$L$1:$L$450,0)+0.01*RANK(M227,$M$1:$M$450,0)</f>
        <v>1.01</v>
      </c>
      <c r="O227" s="230" t="str">
        <f>IF(M227&gt;999,"X",RANK(N227,$N$1:$N$450,0))</f>
        <v>X</v>
      </c>
    </row>
    <row r="228" spans="1:11" ht="11.25">
      <c r="A228" s="97"/>
      <c r="B228" s="70"/>
      <c r="C228" s="70"/>
      <c r="D228" s="74"/>
      <c r="E228" s="77"/>
      <c r="F228" s="74"/>
      <c r="G228" s="85"/>
      <c r="H228" s="81"/>
      <c r="I228" s="85"/>
      <c r="J228" s="85"/>
      <c r="K228" s="243"/>
    </row>
    <row r="229" ht="3" customHeight="1">
      <c r="E229" s="78"/>
    </row>
    <row r="230" spans="1:11" ht="11.25">
      <c r="A230" s="93"/>
      <c r="B230" s="68"/>
      <c r="C230" s="68"/>
      <c r="D230" s="72"/>
      <c r="E230" s="75"/>
      <c r="F230" s="72"/>
      <c r="G230" s="83"/>
      <c r="H230" s="75"/>
      <c r="I230" s="83"/>
      <c r="J230" s="83"/>
      <c r="K230" s="231" t="s">
        <v>99</v>
      </c>
    </row>
    <row r="231" spans="1:15" ht="11.25">
      <c r="A231" s="66"/>
      <c r="B231" s="69"/>
      <c r="C231" s="69"/>
      <c r="D231" s="73"/>
      <c r="E231" s="76"/>
      <c r="F231" s="73"/>
      <c r="G231" s="84"/>
      <c r="H231" s="80"/>
      <c r="I231" s="84"/>
      <c r="K231" s="242" t="str">
        <f>O231</f>
        <v>X</v>
      </c>
      <c r="L231" s="229">
        <f>IF(ISNUMBER(G231),G231,999.99)+IF(ISNUMBER(G232),G232,999.99)</f>
        <v>1999.98</v>
      </c>
      <c r="M231" s="229">
        <f>IF(ISNUMBER(J231),J231,999.99)+IF(ISNUMBER(J232),J232,999.99)</f>
        <v>1999.98</v>
      </c>
      <c r="N231" s="230">
        <f>RANK(L231,$L$1:$L$450,0)+0.01*RANK(M231,$M$1:$M$450,0)</f>
        <v>1.01</v>
      </c>
      <c r="O231" s="230" t="str">
        <f>IF(M231&gt;999,"X",RANK(N231,$N$1:$N$450,0))</f>
        <v>X</v>
      </c>
    </row>
    <row r="232" spans="1:11" ht="11.25">
      <c r="A232" s="97"/>
      <c r="B232" s="70"/>
      <c r="C232" s="70"/>
      <c r="D232" s="74"/>
      <c r="E232" s="77"/>
      <c r="F232" s="74"/>
      <c r="G232" s="85"/>
      <c r="H232" s="81"/>
      <c r="I232" s="85"/>
      <c r="J232" s="85"/>
      <c r="K232" s="243"/>
    </row>
    <row r="233" ht="3" customHeight="1">
      <c r="E233" s="78"/>
    </row>
    <row r="234" spans="1:11" ht="11.25">
      <c r="A234" s="93"/>
      <c r="B234" s="68"/>
      <c r="C234" s="68"/>
      <c r="D234" s="72"/>
      <c r="E234" s="75"/>
      <c r="F234" s="72"/>
      <c r="G234" s="83"/>
      <c r="H234" s="75"/>
      <c r="I234" s="83"/>
      <c r="J234" s="83"/>
      <c r="K234" s="231" t="s">
        <v>99</v>
      </c>
    </row>
    <row r="235" spans="1:15" ht="11.25">
      <c r="A235" s="66"/>
      <c r="B235" s="69"/>
      <c r="C235" s="69"/>
      <c r="D235" s="73"/>
      <c r="E235" s="76"/>
      <c r="F235" s="73"/>
      <c r="G235" s="84"/>
      <c r="H235" s="80"/>
      <c r="I235" s="84"/>
      <c r="K235" s="242" t="str">
        <f>O235</f>
        <v>X</v>
      </c>
      <c r="L235" s="229">
        <f>IF(ISNUMBER(G235),G235,999.99)+IF(ISNUMBER(G236),G236,999.99)</f>
        <v>1999.98</v>
      </c>
      <c r="M235" s="229">
        <f>IF(ISNUMBER(J235),J235,999.99)+IF(ISNUMBER(J236),J236,999.99)</f>
        <v>1999.98</v>
      </c>
      <c r="N235" s="230">
        <f>RANK(L235,$L$1:$L$450,0)+0.01*RANK(M235,$M$1:$M$450,0)</f>
        <v>1.01</v>
      </c>
      <c r="O235" s="230" t="str">
        <f>IF(M235&gt;999,"X",RANK(N235,$N$1:$N$450,0))</f>
        <v>X</v>
      </c>
    </row>
    <row r="236" spans="1:11" ht="11.25">
      <c r="A236" s="97"/>
      <c r="B236" s="70"/>
      <c r="C236" s="70"/>
      <c r="D236" s="74"/>
      <c r="E236" s="77"/>
      <c r="F236" s="74"/>
      <c r="G236" s="85"/>
      <c r="H236" s="81"/>
      <c r="I236" s="85"/>
      <c r="J236" s="85"/>
      <c r="K236" s="243"/>
    </row>
    <row r="237" ht="3" customHeight="1">
      <c r="E237" s="78"/>
    </row>
    <row r="238" spans="1:11" ht="11.25">
      <c r="A238" s="93"/>
      <c r="B238" s="68"/>
      <c r="C238" s="68"/>
      <c r="D238" s="72"/>
      <c r="E238" s="75"/>
      <c r="F238" s="72"/>
      <c r="G238" s="83"/>
      <c r="H238" s="75"/>
      <c r="I238" s="83"/>
      <c r="J238" s="83"/>
      <c r="K238" s="231" t="s">
        <v>99</v>
      </c>
    </row>
    <row r="239" spans="1:15" ht="11.25">
      <c r="A239" s="66"/>
      <c r="B239" s="69"/>
      <c r="C239" s="69"/>
      <c r="D239" s="73"/>
      <c r="E239" s="76"/>
      <c r="F239" s="73"/>
      <c r="G239" s="84"/>
      <c r="H239" s="80"/>
      <c r="I239" s="84"/>
      <c r="K239" s="242" t="str">
        <f>O239</f>
        <v>X</v>
      </c>
      <c r="L239" s="229">
        <f>IF(ISNUMBER(G239),G239,999.99)+IF(ISNUMBER(G240),G240,999.99)</f>
        <v>1999.98</v>
      </c>
      <c r="M239" s="229">
        <f>IF(ISNUMBER(J239),J239,999.99)+IF(ISNUMBER(J240),J240,999.99)</f>
        <v>1999.98</v>
      </c>
      <c r="N239" s="230">
        <f>RANK(L239,$L$1:$L$450,0)+0.01*RANK(M239,$M$1:$M$450,0)</f>
        <v>1.01</v>
      </c>
      <c r="O239" s="230" t="str">
        <f>IF(M239&gt;999,"X",RANK(N239,$N$1:$N$450,0))</f>
        <v>X</v>
      </c>
    </row>
    <row r="240" spans="1:11" ht="11.25">
      <c r="A240" s="97"/>
      <c r="B240" s="70"/>
      <c r="C240" s="70"/>
      <c r="D240" s="74"/>
      <c r="E240" s="77"/>
      <c r="F240" s="74"/>
      <c r="G240" s="85"/>
      <c r="H240" s="81"/>
      <c r="I240" s="85"/>
      <c r="J240" s="85"/>
      <c r="K240" s="243"/>
    </row>
    <row r="241" ht="3" customHeight="1">
      <c r="E241" s="78"/>
    </row>
    <row r="242" spans="1:11" ht="11.25">
      <c r="A242" s="93"/>
      <c r="B242" s="68"/>
      <c r="C242" s="68"/>
      <c r="D242" s="72"/>
      <c r="E242" s="75"/>
      <c r="F242" s="72"/>
      <c r="G242" s="83"/>
      <c r="H242" s="75"/>
      <c r="I242" s="83"/>
      <c r="J242" s="83"/>
      <c r="K242" s="231" t="s">
        <v>99</v>
      </c>
    </row>
    <row r="243" spans="1:15" ht="11.25">
      <c r="A243" s="66"/>
      <c r="B243" s="69"/>
      <c r="C243" s="69"/>
      <c r="D243" s="73"/>
      <c r="E243" s="76"/>
      <c r="F243" s="73"/>
      <c r="G243" s="84"/>
      <c r="H243" s="80"/>
      <c r="I243" s="84"/>
      <c r="K243" s="242" t="str">
        <f>O243</f>
        <v>X</v>
      </c>
      <c r="L243" s="229">
        <f>IF(ISNUMBER(G243),G243,999.99)+IF(ISNUMBER(G244),G244,999.99)</f>
        <v>1999.98</v>
      </c>
      <c r="M243" s="229">
        <f>IF(ISNUMBER(J243),J243,999.99)+IF(ISNUMBER(J244),J244,999.99)</f>
        <v>1999.98</v>
      </c>
      <c r="N243" s="230">
        <f>RANK(L243,$L$1:$L$450,0)+0.01*RANK(M243,$M$1:$M$450,0)</f>
        <v>1.01</v>
      </c>
      <c r="O243" s="230" t="str">
        <f>IF(M243&gt;999,"X",RANK(N243,$N$1:$N$450,0))</f>
        <v>X</v>
      </c>
    </row>
    <row r="244" spans="1:11" ht="11.25">
      <c r="A244" s="97"/>
      <c r="B244" s="70"/>
      <c r="C244" s="70"/>
      <c r="D244" s="74"/>
      <c r="E244" s="77"/>
      <c r="F244" s="74"/>
      <c r="G244" s="85"/>
      <c r="H244" s="81"/>
      <c r="I244" s="85"/>
      <c r="J244" s="85"/>
      <c r="K244" s="243"/>
    </row>
    <row r="245" ht="3" customHeight="1">
      <c r="E245" s="78"/>
    </row>
    <row r="246" spans="1:11" ht="11.25">
      <c r="A246" s="93"/>
      <c r="B246" s="68"/>
      <c r="C246" s="68"/>
      <c r="D246" s="72"/>
      <c r="E246" s="75"/>
      <c r="F246" s="72"/>
      <c r="G246" s="83"/>
      <c r="H246" s="75"/>
      <c r="I246" s="83"/>
      <c r="J246" s="83"/>
      <c r="K246" s="231" t="s">
        <v>99</v>
      </c>
    </row>
    <row r="247" spans="1:15" ht="11.25">
      <c r="A247" s="66"/>
      <c r="B247" s="69"/>
      <c r="C247" s="69"/>
      <c r="D247" s="73"/>
      <c r="E247" s="76"/>
      <c r="F247" s="73"/>
      <c r="G247" s="84"/>
      <c r="H247" s="80"/>
      <c r="I247" s="84"/>
      <c r="K247" s="242" t="str">
        <f>O247</f>
        <v>X</v>
      </c>
      <c r="L247" s="229">
        <f>IF(ISNUMBER(G247),G247,999.99)+IF(ISNUMBER(G248),G248,999.99)</f>
        <v>1999.98</v>
      </c>
      <c r="M247" s="229">
        <f>IF(ISNUMBER(J247),J247,999.99)+IF(ISNUMBER(J248),J248,999.99)</f>
        <v>1999.98</v>
      </c>
      <c r="N247" s="230">
        <f>RANK(L247,$L$1:$L$450,0)+0.01*RANK(M247,$M$1:$M$450,0)</f>
        <v>1.01</v>
      </c>
      <c r="O247" s="230" t="str">
        <f>IF(M247&gt;999,"X",RANK(N247,$N$1:$N$450,0))</f>
        <v>X</v>
      </c>
    </row>
    <row r="248" spans="1:11" ht="11.25">
      <c r="A248" s="97"/>
      <c r="B248" s="70"/>
      <c r="C248" s="70"/>
      <c r="D248" s="74"/>
      <c r="E248" s="77"/>
      <c r="F248" s="74"/>
      <c r="G248" s="85"/>
      <c r="H248" s="81"/>
      <c r="I248" s="85"/>
      <c r="J248" s="85"/>
      <c r="K248" s="243"/>
    </row>
    <row r="249" ht="3" customHeight="1">
      <c r="E249" s="78"/>
    </row>
    <row r="250" spans="1:11" ht="11.25">
      <c r="A250" s="93"/>
      <c r="B250" s="68"/>
      <c r="C250" s="68"/>
      <c r="D250" s="72"/>
      <c r="E250" s="75"/>
      <c r="F250" s="72"/>
      <c r="G250" s="83"/>
      <c r="H250" s="75"/>
      <c r="I250" s="83"/>
      <c r="J250" s="83"/>
      <c r="K250" s="231" t="s">
        <v>99</v>
      </c>
    </row>
    <row r="251" spans="1:15" ht="11.25">
      <c r="A251" s="66"/>
      <c r="B251" s="69"/>
      <c r="C251" s="69"/>
      <c r="D251" s="73"/>
      <c r="E251" s="76"/>
      <c r="F251" s="73"/>
      <c r="G251" s="84"/>
      <c r="H251" s="80"/>
      <c r="I251" s="84"/>
      <c r="K251" s="242" t="str">
        <f>O251</f>
        <v>X</v>
      </c>
      <c r="L251" s="229">
        <f>IF(ISNUMBER(G251),G251,999.99)+IF(ISNUMBER(G252),G252,999.99)</f>
        <v>1999.98</v>
      </c>
      <c r="M251" s="229">
        <f>IF(ISNUMBER(J251),J251,999.99)+IF(ISNUMBER(J252),J252,999.99)</f>
        <v>1999.98</v>
      </c>
      <c r="N251" s="230">
        <f>RANK(L251,$L$1:$L$450,0)+0.01*RANK(M251,$M$1:$M$450,0)</f>
        <v>1.01</v>
      </c>
      <c r="O251" s="230" t="str">
        <f>IF(M251&gt;999,"X",RANK(N251,$N$1:$N$450,0))</f>
        <v>X</v>
      </c>
    </row>
    <row r="252" spans="1:11" ht="11.25">
      <c r="A252" s="97"/>
      <c r="B252" s="70"/>
      <c r="C252" s="70"/>
      <c r="D252" s="74"/>
      <c r="E252" s="77"/>
      <c r="F252" s="74"/>
      <c r="G252" s="85"/>
      <c r="H252" s="81"/>
      <c r="I252" s="85"/>
      <c r="J252" s="85"/>
      <c r="K252" s="243"/>
    </row>
    <row r="253" ht="3" customHeight="1">
      <c r="E253" s="78"/>
    </row>
    <row r="254" spans="1:11" ht="11.25">
      <c r="A254" s="93"/>
      <c r="B254" s="68"/>
      <c r="C254" s="68"/>
      <c r="D254" s="72"/>
      <c r="E254" s="75"/>
      <c r="F254" s="72"/>
      <c r="G254" s="83"/>
      <c r="H254" s="75"/>
      <c r="I254" s="83"/>
      <c r="J254" s="83"/>
      <c r="K254" s="231" t="s">
        <v>99</v>
      </c>
    </row>
    <row r="255" spans="1:15" ht="11.25">
      <c r="A255" s="66"/>
      <c r="B255" s="69"/>
      <c r="C255" s="69"/>
      <c r="D255" s="73"/>
      <c r="E255" s="76"/>
      <c r="F255" s="73"/>
      <c r="G255" s="84"/>
      <c r="H255" s="80"/>
      <c r="I255" s="84"/>
      <c r="K255" s="242" t="str">
        <f>O255</f>
        <v>X</v>
      </c>
      <c r="L255" s="229">
        <f>IF(ISNUMBER(G255),G255,999.99)+IF(ISNUMBER(G256),G256,999.99)</f>
        <v>1999.98</v>
      </c>
      <c r="M255" s="229">
        <f>IF(ISNUMBER(J255),J255,999.99)+IF(ISNUMBER(J256),J256,999.99)</f>
        <v>1999.98</v>
      </c>
      <c r="N255" s="230">
        <f>RANK(L255,$L$1:$L$450,0)+0.01*RANK(M255,$M$1:$M$450,0)</f>
        <v>1.01</v>
      </c>
      <c r="O255" s="230" t="str">
        <f>IF(M255&gt;999,"X",RANK(N255,$N$1:$N$450,0))</f>
        <v>X</v>
      </c>
    </row>
    <row r="256" spans="1:11" ht="11.25">
      <c r="A256" s="97"/>
      <c r="B256" s="70"/>
      <c r="C256" s="70"/>
      <c r="D256" s="74"/>
      <c r="E256" s="77"/>
      <c r="F256" s="74"/>
      <c r="G256" s="85"/>
      <c r="H256" s="81"/>
      <c r="I256" s="85"/>
      <c r="J256" s="85"/>
      <c r="K256" s="243"/>
    </row>
    <row r="257" ht="3" customHeight="1">
      <c r="E257" s="78"/>
    </row>
    <row r="258" spans="1:11" ht="11.25">
      <c r="A258" s="93"/>
      <c r="B258" s="68"/>
      <c r="C258" s="68"/>
      <c r="D258" s="72"/>
      <c r="E258" s="75"/>
      <c r="F258" s="72"/>
      <c r="G258" s="83"/>
      <c r="H258" s="75"/>
      <c r="I258" s="83"/>
      <c r="J258" s="83"/>
      <c r="K258" s="231" t="s">
        <v>99</v>
      </c>
    </row>
    <row r="259" spans="1:15" ht="11.25">
      <c r="A259" s="66"/>
      <c r="B259" s="69"/>
      <c r="C259" s="69"/>
      <c r="D259" s="73"/>
      <c r="E259" s="76"/>
      <c r="F259" s="73"/>
      <c r="G259" s="84"/>
      <c r="H259" s="80"/>
      <c r="I259" s="84"/>
      <c r="K259" s="242" t="str">
        <f>O259</f>
        <v>X</v>
      </c>
      <c r="L259" s="229">
        <f>IF(ISNUMBER(G259),G259,999.99)+IF(ISNUMBER(G260),G260,999.99)</f>
        <v>1999.98</v>
      </c>
      <c r="M259" s="229">
        <f>IF(ISNUMBER(J259),J259,999.99)+IF(ISNUMBER(J260),J260,999.99)</f>
        <v>1999.98</v>
      </c>
      <c r="N259" s="230">
        <f>RANK(L259,$L$1:$L$450,0)+0.01*RANK(M259,$M$1:$M$450,0)</f>
        <v>1.01</v>
      </c>
      <c r="O259" s="230" t="str">
        <f>IF(M259&gt;999,"X",RANK(N259,$N$1:$N$450,0))</f>
        <v>X</v>
      </c>
    </row>
    <row r="260" spans="1:11" ht="11.25">
      <c r="A260" s="97"/>
      <c r="B260" s="70"/>
      <c r="C260" s="70"/>
      <c r="D260" s="74"/>
      <c r="E260" s="77"/>
      <c r="F260" s="74"/>
      <c r="G260" s="85"/>
      <c r="H260" s="81"/>
      <c r="I260" s="85"/>
      <c r="J260" s="85"/>
      <c r="K260" s="243"/>
    </row>
    <row r="261" ht="3" customHeight="1">
      <c r="E261" s="78"/>
    </row>
    <row r="262" spans="1:11" ht="11.25">
      <c r="A262" s="93"/>
      <c r="B262" s="68"/>
      <c r="C262" s="68"/>
      <c r="D262" s="72"/>
      <c r="E262" s="75"/>
      <c r="F262" s="72"/>
      <c r="G262" s="83"/>
      <c r="H262" s="75"/>
      <c r="I262" s="83"/>
      <c r="J262" s="83"/>
      <c r="K262" s="231" t="s">
        <v>99</v>
      </c>
    </row>
    <row r="263" spans="1:15" ht="11.25">
      <c r="A263" s="66"/>
      <c r="B263" s="69"/>
      <c r="C263" s="69"/>
      <c r="D263" s="73"/>
      <c r="E263" s="76"/>
      <c r="F263" s="73"/>
      <c r="G263" s="84"/>
      <c r="H263" s="80"/>
      <c r="I263" s="84"/>
      <c r="K263" s="242" t="str">
        <f>O263</f>
        <v>X</v>
      </c>
      <c r="L263" s="229">
        <f>IF(ISNUMBER(G263),G263,999.99)+IF(ISNUMBER(G264),G264,999.99)</f>
        <v>1999.98</v>
      </c>
      <c r="M263" s="229">
        <f>IF(ISNUMBER(J263),J263,999.99)+IF(ISNUMBER(J264),J264,999.99)</f>
        <v>1999.98</v>
      </c>
      <c r="N263" s="230">
        <f>RANK(L263,$L$1:$L$450,0)+0.01*RANK(M263,$M$1:$M$450,0)</f>
        <v>1.01</v>
      </c>
      <c r="O263" s="230" t="str">
        <f>IF(M263&gt;999,"X",RANK(N263,$N$1:$N$450,0))</f>
        <v>X</v>
      </c>
    </row>
    <row r="264" spans="1:11" ht="11.25">
      <c r="A264" s="97"/>
      <c r="B264" s="70"/>
      <c r="C264" s="70"/>
      <c r="D264" s="74"/>
      <c r="E264" s="77"/>
      <c r="F264" s="74"/>
      <c r="G264" s="85"/>
      <c r="H264" s="81"/>
      <c r="I264" s="85"/>
      <c r="J264" s="85"/>
      <c r="K264" s="243"/>
    </row>
    <row r="265" ht="3" customHeight="1">
      <c r="E265" s="78"/>
    </row>
    <row r="266" spans="1:11" ht="11.25">
      <c r="A266" s="93"/>
      <c r="B266" s="68"/>
      <c r="C266" s="68"/>
      <c r="D266" s="72"/>
      <c r="E266" s="75"/>
      <c r="F266" s="72"/>
      <c r="G266" s="83"/>
      <c r="H266" s="75"/>
      <c r="I266" s="83"/>
      <c r="J266" s="83"/>
      <c r="K266" s="231" t="s">
        <v>99</v>
      </c>
    </row>
    <row r="267" spans="1:15" ht="11.25">
      <c r="A267" s="66"/>
      <c r="B267" s="69"/>
      <c r="C267" s="69"/>
      <c r="D267" s="73"/>
      <c r="E267" s="76"/>
      <c r="F267" s="73"/>
      <c r="G267" s="84"/>
      <c r="H267" s="80"/>
      <c r="I267" s="84"/>
      <c r="K267" s="242" t="str">
        <f>O267</f>
        <v>X</v>
      </c>
      <c r="L267" s="229">
        <f>IF(ISNUMBER(G267),G267,999.99)+IF(ISNUMBER(G268),G268,999.99)</f>
        <v>1999.98</v>
      </c>
      <c r="M267" s="229">
        <f>IF(ISNUMBER(J267),J267,999.99)+IF(ISNUMBER(J268),J268,999.99)</f>
        <v>1999.98</v>
      </c>
      <c r="N267" s="230">
        <f>RANK(L267,$L$1:$L$450,0)+0.01*RANK(M267,$M$1:$M$450,0)</f>
        <v>1.01</v>
      </c>
      <c r="O267" s="230" t="str">
        <f>IF(M267&gt;999,"X",RANK(N267,$N$1:$N$450,0))</f>
        <v>X</v>
      </c>
    </row>
    <row r="268" spans="1:11" ht="11.25">
      <c r="A268" s="97"/>
      <c r="B268" s="70"/>
      <c r="C268" s="70"/>
      <c r="D268" s="74"/>
      <c r="E268" s="77"/>
      <c r="F268" s="74"/>
      <c r="G268" s="85"/>
      <c r="H268" s="81"/>
      <c r="I268" s="85"/>
      <c r="J268" s="85"/>
      <c r="K268" s="243"/>
    </row>
    <row r="269" ht="3" customHeight="1">
      <c r="E269" s="78"/>
    </row>
    <row r="270" spans="1:11" ht="11.25">
      <c r="A270" s="93"/>
      <c r="B270" s="68"/>
      <c r="C270" s="68"/>
      <c r="D270" s="72"/>
      <c r="E270" s="75"/>
      <c r="F270" s="72"/>
      <c r="G270" s="83"/>
      <c r="H270" s="75"/>
      <c r="I270" s="83"/>
      <c r="J270" s="83"/>
      <c r="K270" s="231" t="s">
        <v>99</v>
      </c>
    </row>
    <row r="271" spans="1:15" ht="11.25">
      <c r="A271" s="66"/>
      <c r="B271" s="69"/>
      <c r="C271" s="69"/>
      <c r="D271" s="73"/>
      <c r="E271" s="76"/>
      <c r="F271" s="73"/>
      <c r="G271" s="84"/>
      <c r="H271" s="80"/>
      <c r="I271" s="84"/>
      <c r="K271" s="242" t="str">
        <f>O271</f>
        <v>X</v>
      </c>
      <c r="L271" s="229">
        <f>IF(ISNUMBER(G271),G271,999.99)+IF(ISNUMBER(G272),G272,999.99)</f>
        <v>1999.98</v>
      </c>
      <c r="M271" s="229">
        <f>IF(ISNUMBER(J271),J271,999.99)+IF(ISNUMBER(J272),J272,999.99)</f>
        <v>1999.98</v>
      </c>
      <c r="N271" s="230">
        <f>RANK(L271,$L$1:$L$450,0)+0.01*RANK(M271,$M$1:$M$450,0)</f>
        <v>1.01</v>
      </c>
      <c r="O271" s="230" t="str">
        <f>IF(M271&gt;999,"X",RANK(N271,$N$1:$N$450,0))</f>
        <v>X</v>
      </c>
    </row>
    <row r="272" spans="1:11" ht="11.25">
      <c r="A272" s="97"/>
      <c r="B272" s="70"/>
      <c r="C272" s="70"/>
      <c r="D272" s="74"/>
      <c r="E272" s="77"/>
      <c r="F272" s="74"/>
      <c r="G272" s="85"/>
      <c r="H272" s="81"/>
      <c r="I272" s="85"/>
      <c r="J272" s="85"/>
      <c r="K272" s="243"/>
    </row>
    <row r="273" ht="3" customHeight="1">
      <c r="E273" s="78"/>
    </row>
    <row r="274" spans="1:11" ht="11.25">
      <c r="A274" s="93"/>
      <c r="B274" s="68"/>
      <c r="C274" s="68"/>
      <c r="D274" s="72"/>
      <c r="E274" s="75"/>
      <c r="F274" s="72"/>
      <c r="G274" s="83"/>
      <c r="H274" s="75"/>
      <c r="I274" s="83"/>
      <c r="J274" s="83"/>
      <c r="K274" s="231" t="s">
        <v>99</v>
      </c>
    </row>
    <row r="275" spans="1:15" ht="11.25">
      <c r="A275" s="66"/>
      <c r="B275" s="69"/>
      <c r="C275" s="69"/>
      <c r="D275" s="73"/>
      <c r="E275" s="76"/>
      <c r="F275" s="73"/>
      <c r="G275" s="84"/>
      <c r="H275" s="80"/>
      <c r="I275" s="84"/>
      <c r="K275" s="242" t="str">
        <f>O275</f>
        <v>X</v>
      </c>
      <c r="L275" s="229">
        <f>IF(ISNUMBER(G275),G275,999.99)+IF(ISNUMBER(G276),G276,999.99)</f>
        <v>1999.98</v>
      </c>
      <c r="M275" s="229">
        <f>IF(ISNUMBER(J275),J275,999.99)+IF(ISNUMBER(J276),J276,999.99)</f>
        <v>1999.98</v>
      </c>
      <c r="N275" s="230">
        <f>RANK(L275,$L$1:$L$450,0)+0.01*RANK(M275,$M$1:$M$450,0)</f>
        <v>1.01</v>
      </c>
      <c r="O275" s="230" t="str">
        <f>IF(M275&gt;999,"X",RANK(N275,$N$1:$N$450,0))</f>
        <v>X</v>
      </c>
    </row>
    <row r="276" spans="1:11" ht="11.25">
      <c r="A276" s="97"/>
      <c r="B276" s="70"/>
      <c r="C276" s="70"/>
      <c r="D276" s="74"/>
      <c r="E276" s="77"/>
      <c r="F276" s="74"/>
      <c r="G276" s="85"/>
      <c r="H276" s="81"/>
      <c r="I276" s="85"/>
      <c r="J276" s="85"/>
      <c r="K276" s="243"/>
    </row>
    <row r="277" ht="3" customHeight="1">
      <c r="E277" s="78"/>
    </row>
    <row r="278" spans="1:11" ht="11.25">
      <c r="A278" s="93"/>
      <c r="B278" s="68"/>
      <c r="C278" s="68"/>
      <c r="D278" s="72"/>
      <c r="E278" s="75"/>
      <c r="F278" s="72"/>
      <c r="G278" s="83"/>
      <c r="H278" s="75"/>
      <c r="I278" s="83"/>
      <c r="J278" s="83"/>
      <c r="K278" s="231" t="s">
        <v>99</v>
      </c>
    </row>
    <row r="279" spans="1:15" ht="11.25">
      <c r="A279" s="66"/>
      <c r="B279" s="69"/>
      <c r="C279" s="69"/>
      <c r="D279" s="73"/>
      <c r="E279" s="76"/>
      <c r="F279" s="73"/>
      <c r="G279" s="84"/>
      <c r="H279" s="80"/>
      <c r="I279" s="84"/>
      <c r="K279" s="242" t="str">
        <f>O279</f>
        <v>X</v>
      </c>
      <c r="L279" s="229">
        <f>IF(ISNUMBER(G279),G279,999.99)+IF(ISNUMBER(G280),G280,999.99)</f>
        <v>1999.98</v>
      </c>
      <c r="M279" s="229">
        <f>IF(ISNUMBER(J279),J279,999.99)+IF(ISNUMBER(J280),J280,999.99)</f>
        <v>1999.98</v>
      </c>
      <c r="N279" s="230">
        <f>RANK(L279,$L$1:$L$450,0)+0.01*RANK(M279,$M$1:$M$450,0)</f>
        <v>1.01</v>
      </c>
      <c r="O279" s="230" t="str">
        <f>IF(M279&gt;999,"X",RANK(N279,$N$1:$N$450,0))</f>
        <v>X</v>
      </c>
    </row>
    <row r="280" spans="1:11" ht="11.25">
      <c r="A280" s="97"/>
      <c r="B280" s="70"/>
      <c r="C280" s="70"/>
      <c r="D280" s="74"/>
      <c r="E280" s="77"/>
      <c r="F280" s="74"/>
      <c r="G280" s="85"/>
      <c r="H280" s="81"/>
      <c r="I280" s="85"/>
      <c r="J280" s="85"/>
      <c r="K280" s="243"/>
    </row>
    <row r="281" ht="3" customHeight="1">
      <c r="E281" s="78"/>
    </row>
    <row r="282" spans="1:11" ht="11.25">
      <c r="A282" s="93"/>
      <c r="B282" s="68"/>
      <c r="C282" s="68"/>
      <c r="D282" s="72"/>
      <c r="E282" s="75"/>
      <c r="F282" s="72"/>
      <c r="G282" s="83"/>
      <c r="H282" s="75"/>
      <c r="I282" s="83"/>
      <c r="J282" s="83"/>
      <c r="K282" s="231" t="s">
        <v>99</v>
      </c>
    </row>
    <row r="283" spans="1:15" ht="11.25">
      <c r="A283" s="66"/>
      <c r="B283" s="69"/>
      <c r="C283" s="69"/>
      <c r="D283" s="73"/>
      <c r="E283" s="76"/>
      <c r="F283" s="73"/>
      <c r="G283" s="84"/>
      <c r="H283" s="80"/>
      <c r="I283" s="84"/>
      <c r="K283" s="242" t="str">
        <f>O283</f>
        <v>X</v>
      </c>
      <c r="L283" s="229">
        <f>IF(ISNUMBER(G283),G283,999.99)+IF(ISNUMBER(G284),G284,999.99)</f>
        <v>1999.98</v>
      </c>
      <c r="M283" s="229">
        <f>IF(ISNUMBER(J283),J283,999.99)+IF(ISNUMBER(J284),J284,999.99)</f>
        <v>1999.98</v>
      </c>
      <c r="N283" s="230">
        <f>RANK(L283,$L$1:$L$450,0)+0.01*RANK(M283,$M$1:$M$450,0)</f>
        <v>1.01</v>
      </c>
      <c r="O283" s="230" t="str">
        <f>IF(M283&gt;999,"X",RANK(N283,$N$1:$N$450,0))</f>
        <v>X</v>
      </c>
    </row>
    <row r="284" spans="1:11" ht="11.25">
      <c r="A284" s="97"/>
      <c r="B284" s="70"/>
      <c r="C284" s="70"/>
      <c r="D284" s="74"/>
      <c r="E284" s="77"/>
      <c r="F284" s="74"/>
      <c r="G284" s="85"/>
      <c r="H284" s="81"/>
      <c r="I284" s="85"/>
      <c r="J284" s="85"/>
      <c r="K284" s="243"/>
    </row>
    <row r="285" ht="3" customHeight="1">
      <c r="E285" s="78"/>
    </row>
    <row r="286" spans="1:11" ht="11.25">
      <c r="A286" s="93"/>
      <c r="B286" s="68"/>
      <c r="C286" s="68"/>
      <c r="D286" s="72"/>
      <c r="E286" s="75"/>
      <c r="F286" s="72"/>
      <c r="G286" s="83"/>
      <c r="H286" s="75"/>
      <c r="I286" s="83"/>
      <c r="J286" s="83"/>
      <c r="K286" s="231" t="s">
        <v>99</v>
      </c>
    </row>
    <row r="287" spans="1:15" ht="11.25">
      <c r="A287" s="66"/>
      <c r="B287" s="69"/>
      <c r="C287" s="69"/>
      <c r="D287" s="73"/>
      <c r="E287" s="76"/>
      <c r="F287" s="73"/>
      <c r="G287" s="84"/>
      <c r="H287" s="80"/>
      <c r="I287" s="84"/>
      <c r="K287" s="242" t="str">
        <f>O287</f>
        <v>X</v>
      </c>
      <c r="L287" s="229">
        <f>IF(ISNUMBER(G287),G287,999.99)+IF(ISNUMBER(G288),G288,999.99)</f>
        <v>1999.98</v>
      </c>
      <c r="M287" s="229">
        <f>IF(ISNUMBER(J287),J287,999.99)+IF(ISNUMBER(J288),J288,999.99)</f>
        <v>1999.98</v>
      </c>
      <c r="N287" s="230">
        <f>RANK(L287,$L$1:$L$450,0)+0.01*RANK(M287,$M$1:$M$450,0)</f>
        <v>1.01</v>
      </c>
      <c r="O287" s="230" t="str">
        <f>IF(M287&gt;999,"X",RANK(N287,$N$1:$N$450,0))</f>
        <v>X</v>
      </c>
    </row>
    <row r="288" spans="1:11" ht="11.25">
      <c r="A288" s="97"/>
      <c r="B288" s="70"/>
      <c r="C288" s="70"/>
      <c r="D288" s="74"/>
      <c r="E288" s="77"/>
      <c r="F288" s="74"/>
      <c r="G288" s="85"/>
      <c r="H288" s="81"/>
      <c r="I288" s="85"/>
      <c r="J288" s="85"/>
      <c r="K288" s="243"/>
    </row>
    <row r="289" ht="3" customHeight="1">
      <c r="E289" s="78"/>
    </row>
    <row r="290" spans="1:11" ht="11.25">
      <c r="A290" s="93"/>
      <c r="B290" s="68"/>
      <c r="C290" s="68"/>
      <c r="D290" s="72"/>
      <c r="E290" s="75"/>
      <c r="F290" s="72"/>
      <c r="G290" s="83"/>
      <c r="H290" s="75"/>
      <c r="I290" s="83"/>
      <c r="J290" s="83"/>
      <c r="K290" s="231" t="s">
        <v>99</v>
      </c>
    </row>
    <row r="291" spans="1:15" ht="11.25">
      <c r="A291" s="66"/>
      <c r="B291" s="69"/>
      <c r="C291" s="69"/>
      <c r="D291" s="73"/>
      <c r="E291" s="76"/>
      <c r="F291" s="73"/>
      <c r="G291" s="84"/>
      <c r="H291" s="80"/>
      <c r="I291" s="84"/>
      <c r="K291" s="242" t="str">
        <f>O291</f>
        <v>X</v>
      </c>
      <c r="L291" s="229">
        <f>IF(ISNUMBER(G291),G291,999.99)+IF(ISNUMBER(G292),G292,999.99)</f>
        <v>1999.98</v>
      </c>
      <c r="M291" s="229">
        <f>IF(ISNUMBER(J291),J291,999.99)+IF(ISNUMBER(J292),J292,999.99)</f>
        <v>1999.98</v>
      </c>
      <c r="N291" s="230">
        <f>RANK(L291,$L$1:$L$450,0)+0.01*RANK(M291,$M$1:$M$450,0)</f>
        <v>1.01</v>
      </c>
      <c r="O291" s="230" t="str">
        <f>IF(M291&gt;999,"X",RANK(N291,$N$1:$N$450,0))</f>
        <v>X</v>
      </c>
    </row>
    <row r="292" spans="1:11" ht="11.25">
      <c r="A292" s="97"/>
      <c r="B292" s="70"/>
      <c r="C292" s="70"/>
      <c r="D292" s="74"/>
      <c r="E292" s="77"/>
      <c r="F292" s="74"/>
      <c r="G292" s="85"/>
      <c r="H292" s="81"/>
      <c r="I292" s="85"/>
      <c r="J292" s="85"/>
      <c r="K292" s="243"/>
    </row>
    <row r="293" ht="3" customHeight="1">
      <c r="E293" s="78"/>
    </row>
    <row r="294" spans="1:11" ht="11.25">
      <c r="A294" s="93"/>
      <c r="B294" s="68"/>
      <c r="C294" s="68"/>
      <c r="D294" s="72"/>
      <c r="E294" s="75"/>
      <c r="F294" s="72"/>
      <c r="G294" s="83"/>
      <c r="H294" s="75"/>
      <c r="I294" s="83"/>
      <c r="J294" s="83"/>
      <c r="K294" s="231" t="s">
        <v>99</v>
      </c>
    </row>
    <row r="295" spans="1:15" ht="11.25">
      <c r="A295" s="66"/>
      <c r="B295" s="69"/>
      <c r="C295" s="69"/>
      <c r="D295" s="73"/>
      <c r="E295" s="76"/>
      <c r="F295" s="73"/>
      <c r="G295" s="84"/>
      <c r="H295" s="80"/>
      <c r="I295" s="84"/>
      <c r="K295" s="242" t="str">
        <f>O295</f>
        <v>X</v>
      </c>
      <c r="L295" s="229">
        <f>IF(ISNUMBER(G295),G295,999.99)+IF(ISNUMBER(G296),G296,999.99)</f>
        <v>1999.98</v>
      </c>
      <c r="M295" s="229">
        <f>IF(ISNUMBER(J295),J295,999.99)+IF(ISNUMBER(J296),J296,999.99)</f>
        <v>1999.98</v>
      </c>
      <c r="N295" s="230">
        <f>RANK(L295,$L$1:$L$450,0)+0.01*RANK(M295,$M$1:$M$450,0)</f>
        <v>1.01</v>
      </c>
      <c r="O295" s="230" t="str">
        <f>IF(M295&gt;999,"X",RANK(N295,$N$1:$N$450,0))</f>
        <v>X</v>
      </c>
    </row>
    <row r="296" spans="1:11" ht="11.25">
      <c r="A296" s="97"/>
      <c r="B296" s="70"/>
      <c r="C296" s="70"/>
      <c r="D296" s="74"/>
      <c r="E296" s="77"/>
      <c r="F296" s="74"/>
      <c r="G296" s="85"/>
      <c r="H296" s="81"/>
      <c r="I296" s="85"/>
      <c r="J296" s="85"/>
      <c r="K296" s="243"/>
    </row>
    <row r="297" ht="3" customHeight="1">
      <c r="E297" s="78"/>
    </row>
    <row r="298" spans="1:11" ht="11.25">
      <c r="A298" s="93"/>
      <c r="B298" s="68"/>
      <c r="C298" s="68"/>
      <c r="D298" s="72"/>
      <c r="E298" s="75"/>
      <c r="F298" s="72"/>
      <c r="G298" s="83"/>
      <c r="H298" s="75"/>
      <c r="I298" s="83"/>
      <c r="J298" s="83"/>
      <c r="K298" s="231" t="s">
        <v>99</v>
      </c>
    </row>
    <row r="299" spans="1:15" ht="11.25">
      <c r="A299" s="66"/>
      <c r="B299" s="69"/>
      <c r="C299" s="69"/>
      <c r="D299" s="73"/>
      <c r="E299" s="76"/>
      <c r="F299" s="73"/>
      <c r="G299" s="84"/>
      <c r="H299" s="80"/>
      <c r="I299" s="84"/>
      <c r="K299" s="242" t="str">
        <f>O299</f>
        <v>X</v>
      </c>
      <c r="L299" s="229">
        <f>IF(ISNUMBER(G299),G299,999.99)+IF(ISNUMBER(G300),G300,999.99)</f>
        <v>1999.98</v>
      </c>
      <c r="M299" s="229">
        <f>IF(ISNUMBER(J299),J299,999.99)+IF(ISNUMBER(J300),J300,999.99)</f>
        <v>1999.98</v>
      </c>
      <c r="N299" s="230">
        <f>RANK(L299,$L$1:$L$450,0)+0.01*RANK(M299,$M$1:$M$450,0)</f>
        <v>1.01</v>
      </c>
      <c r="O299" s="230" t="str">
        <f>IF(M299&gt;999,"X",RANK(N299,$N$1:$N$450,0))</f>
        <v>X</v>
      </c>
    </row>
    <row r="300" spans="1:11" ht="11.25">
      <c r="A300" s="97"/>
      <c r="B300" s="70"/>
      <c r="C300" s="70"/>
      <c r="D300" s="74"/>
      <c r="E300" s="77"/>
      <c r="F300" s="74"/>
      <c r="G300" s="85"/>
      <c r="H300" s="81"/>
      <c r="I300" s="85"/>
      <c r="J300" s="85"/>
      <c r="K300" s="243"/>
    </row>
    <row r="301" ht="3" customHeight="1">
      <c r="E301" s="78"/>
    </row>
    <row r="302" spans="1:11" ht="11.25">
      <c r="A302" s="93"/>
      <c r="B302" s="68"/>
      <c r="C302" s="68"/>
      <c r="D302" s="72"/>
      <c r="E302" s="75"/>
      <c r="F302" s="72"/>
      <c r="G302" s="83"/>
      <c r="H302" s="75"/>
      <c r="I302" s="83"/>
      <c r="J302" s="83"/>
      <c r="K302" s="231" t="s">
        <v>99</v>
      </c>
    </row>
    <row r="303" spans="1:15" ht="11.25">
      <c r="A303" s="66"/>
      <c r="B303" s="69"/>
      <c r="C303" s="69"/>
      <c r="D303" s="73"/>
      <c r="E303" s="76"/>
      <c r="F303" s="73"/>
      <c r="G303" s="84"/>
      <c r="H303" s="80"/>
      <c r="I303" s="84"/>
      <c r="K303" s="242" t="str">
        <f>O303</f>
        <v>X</v>
      </c>
      <c r="L303" s="229">
        <f>IF(ISNUMBER(G303),G303,999.99)+IF(ISNUMBER(G304),G304,999.99)</f>
        <v>1999.98</v>
      </c>
      <c r="M303" s="229">
        <f>IF(ISNUMBER(J303),J303,999.99)+IF(ISNUMBER(J304),J304,999.99)</f>
        <v>1999.98</v>
      </c>
      <c r="N303" s="230">
        <f>RANK(L303,$L$1:$L$450,0)+0.01*RANK(M303,$M$1:$M$450,0)</f>
        <v>1.01</v>
      </c>
      <c r="O303" s="230" t="str">
        <f>IF(M303&gt;999,"X",RANK(N303,$N$1:$N$450,0))</f>
        <v>X</v>
      </c>
    </row>
    <row r="304" spans="1:11" ht="11.25">
      <c r="A304" s="97"/>
      <c r="B304" s="70"/>
      <c r="C304" s="70"/>
      <c r="D304" s="74"/>
      <c r="E304" s="77"/>
      <c r="F304" s="74"/>
      <c r="G304" s="85"/>
      <c r="H304" s="81"/>
      <c r="I304" s="85"/>
      <c r="J304" s="85"/>
      <c r="K304" s="243"/>
    </row>
    <row r="305" ht="3" customHeight="1">
      <c r="E305" s="78"/>
    </row>
    <row r="306" spans="1:11" ht="11.25">
      <c r="A306" s="93"/>
      <c r="B306" s="68"/>
      <c r="C306" s="68"/>
      <c r="D306" s="72"/>
      <c r="E306" s="75"/>
      <c r="F306" s="72"/>
      <c r="G306" s="83"/>
      <c r="H306" s="75"/>
      <c r="I306" s="83"/>
      <c r="J306" s="83"/>
      <c r="K306" s="231" t="s">
        <v>99</v>
      </c>
    </row>
    <row r="307" spans="1:15" ht="11.25">
      <c r="A307" s="66"/>
      <c r="B307" s="69"/>
      <c r="C307" s="69"/>
      <c r="D307" s="73"/>
      <c r="E307" s="76"/>
      <c r="F307" s="73"/>
      <c r="G307" s="84"/>
      <c r="H307" s="80"/>
      <c r="I307" s="84"/>
      <c r="K307" s="242" t="str">
        <f>O307</f>
        <v>X</v>
      </c>
      <c r="L307" s="229">
        <f>IF(ISNUMBER(G307),G307,999.99)+IF(ISNUMBER(G308),G308,999.99)</f>
        <v>1999.98</v>
      </c>
      <c r="M307" s="229">
        <f>IF(ISNUMBER(J307),J307,999.99)+IF(ISNUMBER(J308),J308,999.99)</f>
        <v>1999.98</v>
      </c>
      <c r="N307" s="230">
        <f>RANK(L307,$L$1:$L$450,0)+0.01*RANK(M307,$M$1:$M$450,0)</f>
        <v>1.01</v>
      </c>
      <c r="O307" s="230" t="str">
        <f>IF(M307&gt;999,"X",RANK(N307,$N$1:$N$450,0))</f>
        <v>X</v>
      </c>
    </row>
    <row r="308" spans="1:11" ht="11.25">
      <c r="A308" s="97"/>
      <c r="B308" s="70"/>
      <c r="C308" s="70"/>
      <c r="D308" s="74"/>
      <c r="E308" s="77"/>
      <c r="F308" s="74"/>
      <c r="G308" s="85"/>
      <c r="H308" s="81"/>
      <c r="I308" s="85"/>
      <c r="J308" s="85"/>
      <c r="K308" s="243"/>
    </row>
    <row r="309" ht="3" customHeight="1">
      <c r="E309" s="78"/>
    </row>
    <row r="310" spans="1:11" ht="11.25">
      <c r="A310" s="93"/>
      <c r="B310" s="68"/>
      <c r="C310" s="68"/>
      <c r="D310" s="72"/>
      <c r="E310" s="75"/>
      <c r="F310" s="72"/>
      <c r="G310" s="83"/>
      <c r="H310" s="75"/>
      <c r="I310" s="83"/>
      <c r="J310" s="83"/>
      <c r="K310" s="231" t="s">
        <v>99</v>
      </c>
    </row>
    <row r="311" spans="1:15" ht="11.25">
      <c r="A311" s="66"/>
      <c r="B311" s="69"/>
      <c r="C311" s="69"/>
      <c r="D311" s="73"/>
      <c r="E311" s="76"/>
      <c r="F311" s="73"/>
      <c r="G311" s="84"/>
      <c r="H311" s="80"/>
      <c r="I311" s="84"/>
      <c r="K311" s="242" t="str">
        <f>O311</f>
        <v>X</v>
      </c>
      <c r="L311" s="229">
        <f>IF(ISNUMBER(G311),G311,999.99)+IF(ISNUMBER(G312),G312,999.99)</f>
        <v>1999.98</v>
      </c>
      <c r="M311" s="229">
        <f>IF(ISNUMBER(J311),J311,999.99)+IF(ISNUMBER(J312),J312,999.99)</f>
        <v>1999.98</v>
      </c>
      <c r="N311" s="230">
        <f>RANK(L311,$L$1:$L$450,0)+0.01*RANK(M311,$M$1:$M$450,0)</f>
        <v>1.01</v>
      </c>
      <c r="O311" s="230" t="str">
        <f>IF(M311&gt;999,"X",RANK(N311,$N$1:$N$450,0))</f>
        <v>X</v>
      </c>
    </row>
    <row r="312" spans="1:11" ht="11.25">
      <c r="A312" s="97"/>
      <c r="B312" s="70"/>
      <c r="C312" s="70"/>
      <c r="D312" s="74"/>
      <c r="E312" s="77"/>
      <c r="F312" s="74"/>
      <c r="G312" s="85"/>
      <c r="H312" s="81"/>
      <c r="I312" s="85"/>
      <c r="J312" s="85"/>
      <c r="K312" s="243"/>
    </row>
    <row r="313" ht="3" customHeight="1">
      <c r="E313" s="78"/>
    </row>
    <row r="314" spans="1:11" ht="11.25">
      <c r="A314" s="93"/>
      <c r="B314" s="68"/>
      <c r="C314" s="68"/>
      <c r="D314" s="72"/>
      <c r="E314" s="75"/>
      <c r="F314" s="72"/>
      <c r="G314" s="83"/>
      <c r="H314" s="75"/>
      <c r="I314" s="83"/>
      <c r="J314" s="83"/>
      <c r="K314" s="231" t="s">
        <v>99</v>
      </c>
    </row>
    <row r="315" spans="1:15" ht="11.25">
      <c r="A315" s="66"/>
      <c r="B315" s="69"/>
      <c r="C315" s="69"/>
      <c r="D315" s="73"/>
      <c r="E315" s="76"/>
      <c r="F315" s="73"/>
      <c r="G315" s="84"/>
      <c r="H315" s="80"/>
      <c r="I315" s="84"/>
      <c r="K315" s="242" t="str">
        <f>O315</f>
        <v>X</v>
      </c>
      <c r="L315" s="229">
        <f>IF(ISNUMBER(G315),G315,999.99)+IF(ISNUMBER(G316),G316,999.99)</f>
        <v>1999.98</v>
      </c>
      <c r="M315" s="229">
        <f>IF(ISNUMBER(J315),J315,999.99)+IF(ISNUMBER(J316),J316,999.99)</f>
        <v>1999.98</v>
      </c>
      <c r="N315" s="230">
        <f>RANK(L315,$L$1:$L$450,0)+0.01*RANK(M315,$M$1:$M$450,0)</f>
        <v>1.01</v>
      </c>
      <c r="O315" s="230" t="str">
        <f>IF(M315&gt;999,"X",RANK(N315,$N$1:$N$450,0))</f>
        <v>X</v>
      </c>
    </row>
    <row r="316" spans="1:11" ht="11.25">
      <c r="A316" s="97"/>
      <c r="B316" s="70"/>
      <c r="C316" s="70"/>
      <c r="D316" s="74"/>
      <c r="E316" s="77"/>
      <c r="F316" s="74"/>
      <c r="G316" s="85"/>
      <c r="H316" s="81"/>
      <c r="I316" s="85"/>
      <c r="J316" s="85"/>
      <c r="K316" s="243"/>
    </row>
    <row r="317" ht="3" customHeight="1">
      <c r="E317" s="78"/>
    </row>
    <row r="318" spans="1:11" ht="11.25">
      <c r="A318" s="93"/>
      <c r="B318" s="68"/>
      <c r="C318" s="68"/>
      <c r="D318" s="72"/>
      <c r="E318" s="75"/>
      <c r="F318" s="72"/>
      <c r="G318" s="83"/>
      <c r="H318" s="75"/>
      <c r="I318" s="83"/>
      <c r="J318" s="83"/>
      <c r="K318" s="231" t="s">
        <v>99</v>
      </c>
    </row>
    <row r="319" spans="1:15" ht="11.25">
      <c r="A319" s="66"/>
      <c r="B319" s="69"/>
      <c r="C319" s="69"/>
      <c r="D319" s="73"/>
      <c r="E319" s="76"/>
      <c r="F319" s="73"/>
      <c r="G319" s="84"/>
      <c r="H319" s="80"/>
      <c r="I319" s="84"/>
      <c r="K319" s="242" t="str">
        <f>O319</f>
        <v>X</v>
      </c>
      <c r="L319" s="229">
        <f>IF(ISNUMBER(G319),G319,999.99)+IF(ISNUMBER(G320),G320,999.99)</f>
        <v>1999.98</v>
      </c>
      <c r="M319" s="229">
        <f>IF(ISNUMBER(J319),J319,999.99)+IF(ISNUMBER(J320),J320,999.99)</f>
        <v>1999.98</v>
      </c>
      <c r="N319" s="230">
        <f>RANK(L319,$L$1:$L$450,0)+0.01*RANK(M319,$M$1:$M$450,0)</f>
        <v>1.01</v>
      </c>
      <c r="O319" s="230" t="str">
        <f>IF(M319&gt;999,"X",RANK(N319,$N$1:$N$450,0))</f>
        <v>X</v>
      </c>
    </row>
    <row r="320" spans="1:11" ht="11.25">
      <c r="A320" s="97"/>
      <c r="B320" s="70"/>
      <c r="C320" s="70"/>
      <c r="D320" s="74"/>
      <c r="E320" s="77"/>
      <c r="F320" s="74"/>
      <c r="G320" s="85"/>
      <c r="H320" s="81"/>
      <c r="I320" s="85"/>
      <c r="J320" s="85"/>
      <c r="K320" s="243"/>
    </row>
    <row r="321" ht="3" customHeight="1">
      <c r="E321" s="78"/>
    </row>
    <row r="322" spans="1:11" ht="11.25">
      <c r="A322" s="93"/>
      <c r="B322" s="68"/>
      <c r="C322" s="68"/>
      <c r="D322" s="72"/>
      <c r="E322" s="75"/>
      <c r="F322" s="72"/>
      <c r="G322" s="83"/>
      <c r="H322" s="75"/>
      <c r="I322" s="83"/>
      <c r="J322" s="83"/>
      <c r="K322" s="231" t="s">
        <v>99</v>
      </c>
    </row>
    <row r="323" spans="1:15" ht="11.25">
      <c r="A323" s="66"/>
      <c r="B323" s="69"/>
      <c r="C323" s="69"/>
      <c r="D323" s="73"/>
      <c r="E323" s="76"/>
      <c r="F323" s="73"/>
      <c r="G323" s="84"/>
      <c r="H323" s="80"/>
      <c r="I323" s="84"/>
      <c r="K323" s="242" t="str">
        <f>O323</f>
        <v>X</v>
      </c>
      <c r="L323" s="229">
        <f>IF(ISNUMBER(G323),G323,999.99)+IF(ISNUMBER(G324),G324,999.99)</f>
        <v>1999.98</v>
      </c>
      <c r="M323" s="229">
        <f>IF(ISNUMBER(J323),J323,999.99)+IF(ISNUMBER(J324),J324,999.99)</f>
        <v>1999.98</v>
      </c>
      <c r="N323" s="230">
        <f>RANK(L323,$L$1:$L$450,0)+0.01*RANK(M323,$M$1:$M$450,0)</f>
        <v>1.01</v>
      </c>
      <c r="O323" s="230" t="str">
        <f>IF(M323&gt;999,"X",RANK(N323,$N$1:$N$450,0))</f>
        <v>X</v>
      </c>
    </row>
    <row r="324" spans="1:11" ht="11.25">
      <c r="A324" s="97"/>
      <c r="B324" s="70"/>
      <c r="C324" s="70"/>
      <c r="D324" s="74"/>
      <c r="E324" s="77"/>
      <c r="F324" s="74"/>
      <c r="G324" s="85"/>
      <c r="H324" s="81"/>
      <c r="I324" s="85"/>
      <c r="J324" s="85"/>
      <c r="K324" s="243"/>
    </row>
    <row r="325" ht="3" customHeight="1">
      <c r="E325" s="78"/>
    </row>
    <row r="326" spans="1:11" ht="11.25">
      <c r="A326" s="93"/>
      <c r="B326" s="68"/>
      <c r="C326" s="68"/>
      <c r="D326" s="72"/>
      <c r="E326" s="75"/>
      <c r="F326" s="72"/>
      <c r="G326" s="83"/>
      <c r="H326" s="75"/>
      <c r="I326" s="83"/>
      <c r="J326" s="83"/>
      <c r="K326" s="231" t="s">
        <v>99</v>
      </c>
    </row>
    <row r="327" spans="1:15" ht="11.25">
      <c r="A327" s="66"/>
      <c r="B327" s="69"/>
      <c r="C327" s="69"/>
      <c r="D327" s="73"/>
      <c r="E327" s="76"/>
      <c r="F327" s="73"/>
      <c r="G327" s="84"/>
      <c r="H327" s="80"/>
      <c r="I327" s="84"/>
      <c r="K327" s="242" t="str">
        <f>O327</f>
        <v>X</v>
      </c>
      <c r="L327" s="229">
        <f>IF(ISNUMBER(G327),G327,999.99)+IF(ISNUMBER(G328),G328,999.99)</f>
        <v>1999.98</v>
      </c>
      <c r="M327" s="229">
        <f>IF(ISNUMBER(J327),J327,999.99)+IF(ISNUMBER(J328),J328,999.99)</f>
        <v>1999.98</v>
      </c>
      <c r="N327" s="230">
        <f>RANK(L327,$L$1:$L$450,0)+0.01*RANK(M327,$M$1:$M$450,0)</f>
        <v>1.01</v>
      </c>
      <c r="O327" s="230" t="str">
        <f>IF(M327&gt;999,"X",RANK(N327,$N$1:$N$450,0))</f>
        <v>X</v>
      </c>
    </row>
    <row r="328" spans="1:11" ht="11.25">
      <c r="A328" s="97"/>
      <c r="B328" s="70"/>
      <c r="C328" s="70"/>
      <c r="D328" s="74"/>
      <c r="E328" s="77"/>
      <c r="F328" s="74"/>
      <c r="G328" s="85"/>
      <c r="H328" s="81"/>
      <c r="I328" s="85"/>
      <c r="J328" s="85"/>
      <c r="K328" s="243"/>
    </row>
    <row r="329" ht="3" customHeight="1">
      <c r="E329" s="78"/>
    </row>
    <row r="330" spans="1:11" ht="11.25">
      <c r="A330" s="93"/>
      <c r="B330" s="68"/>
      <c r="C330" s="68"/>
      <c r="D330" s="72"/>
      <c r="E330" s="75"/>
      <c r="F330" s="72"/>
      <c r="G330" s="83"/>
      <c r="H330" s="75"/>
      <c r="I330" s="83"/>
      <c r="J330" s="83"/>
      <c r="K330" s="231" t="s">
        <v>99</v>
      </c>
    </row>
    <row r="331" spans="1:15" ht="11.25">
      <c r="A331" s="66"/>
      <c r="B331" s="69"/>
      <c r="C331" s="69"/>
      <c r="D331" s="73"/>
      <c r="E331" s="76"/>
      <c r="F331" s="73"/>
      <c r="G331" s="84"/>
      <c r="H331" s="80"/>
      <c r="I331" s="84"/>
      <c r="K331" s="242" t="str">
        <f>O331</f>
        <v>X</v>
      </c>
      <c r="L331" s="229">
        <f>IF(ISNUMBER(G331),G331,999.99)+IF(ISNUMBER(G332),G332,999.99)</f>
        <v>1999.98</v>
      </c>
      <c r="M331" s="229">
        <f>IF(ISNUMBER(J331),J331,999.99)+IF(ISNUMBER(J332),J332,999.99)</f>
        <v>1999.98</v>
      </c>
      <c r="N331" s="230">
        <f>RANK(L331,$L$1:$L$450,0)+0.01*RANK(M331,$M$1:$M$450,0)</f>
        <v>1.01</v>
      </c>
      <c r="O331" s="230" t="str">
        <f>IF(M331&gt;999,"X",RANK(N331,$N$1:$N$450,0))</f>
        <v>X</v>
      </c>
    </row>
    <row r="332" spans="1:11" ht="11.25">
      <c r="A332" s="97"/>
      <c r="B332" s="70"/>
      <c r="C332" s="70"/>
      <c r="D332" s="74"/>
      <c r="E332" s="77"/>
      <c r="F332" s="74"/>
      <c r="G332" s="85"/>
      <c r="H332" s="81"/>
      <c r="I332" s="85"/>
      <c r="J332" s="85"/>
      <c r="K332" s="243"/>
    </row>
    <row r="333" ht="3" customHeight="1">
      <c r="E333" s="78"/>
    </row>
    <row r="334" spans="1:11" ht="11.25">
      <c r="A334" s="93"/>
      <c r="B334" s="68"/>
      <c r="C334" s="68"/>
      <c r="D334" s="72"/>
      <c r="E334" s="75"/>
      <c r="F334" s="72"/>
      <c r="G334" s="83"/>
      <c r="H334" s="75"/>
      <c r="I334" s="83"/>
      <c r="J334" s="83"/>
      <c r="K334" s="231" t="s">
        <v>99</v>
      </c>
    </row>
    <row r="335" spans="1:15" ht="11.25">
      <c r="A335" s="66"/>
      <c r="B335" s="69"/>
      <c r="C335" s="69"/>
      <c r="D335" s="73"/>
      <c r="E335" s="76"/>
      <c r="F335" s="73"/>
      <c r="G335" s="84"/>
      <c r="H335" s="80"/>
      <c r="I335" s="84"/>
      <c r="K335" s="242" t="str">
        <f>O335</f>
        <v>X</v>
      </c>
      <c r="L335" s="229">
        <f>IF(ISNUMBER(G335),G335,999.99)+IF(ISNUMBER(G336),G336,999.99)</f>
        <v>1999.98</v>
      </c>
      <c r="M335" s="229">
        <f>IF(ISNUMBER(J335),J335,999.99)+IF(ISNUMBER(J336),J336,999.99)</f>
        <v>1999.98</v>
      </c>
      <c r="N335" s="230">
        <f>RANK(L335,$L$1:$L$450,0)+0.01*RANK(M335,$M$1:$M$450,0)</f>
        <v>1.01</v>
      </c>
      <c r="O335" s="230" t="str">
        <f>IF(M335&gt;999,"X",RANK(N335,$N$1:$N$450,0))</f>
        <v>X</v>
      </c>
    </row>
    <row r="336" spans="1:11" ht="11.25">
      <c r="A336" s="97"/>
      <c r="B336" s="70"/>
      <c r="C336" s="70"/>
      <c r="D336" s="74"/>
      <c r="E336" s="77"/>
      <c r="F336" s="74"/>
      <c r="G336" s="85"/>
      <c r="H336" s="81"/>
      <c r="I336" s="85"/>
      <c r="J336" s="85"/>
      <c r="K336" s="243"/>
    </row>
    <row r="337" ht="3" customHeight="1">
      <c r="E337" s="78"/>
    </row>
    <row r="338" spans="1:11" ht="11.25">
      <c r="A338" s="93"/>
      <c r="B338" s="68"/>
      <c r="C338" s="68"/>
      <c r="D338" s="72"/>
      <c r="E338" s="75"/>
      <c r="F338" s="72"/>
      <c r="G338" s="83"/>
      <c r="H338" s="75"/>
      <c r="I338" s="83"/>
      <c r="J338" s="83"/>
      <c r="K338" s="231" t="s">
        <v>99</v>
      </c>
    </row>
    <row r="339" spans="1:15" ht="11.25">
      <c r="A339" s="66"/>
      <c r="B339" s="69"/>
      <c r="C339" s="69"/>
      <c r="D339" s="73"/>
      <c r="E339" s="76"/>
      <c r="F339" s="73"/>
      <c r="G339" s="84"/>
      <c r="H339" s="80"/>
      <c r="I339" s="84"/>
      <c r="K339" s="242" t="str">
        <f>O339</f>
        <v>X</v>
      </c>
      <c r="L339" s="229">
        <f>IF(ISNUMBER(G339),G339,999.99)+IF(ISNUMBER(G340),G340,999.99)</f>
        <v>1999.98</v>
      </c>
      <c r="M339" s="229">
        <f>IF(ISNUMBER(J339),J339,999.99)+IF(ISNUMBER(J340),J340,999.99)</f>
        <v>1999.98</v>
      </c>
      <c r="N339" s="230">
        <f>RANK(L339,$L$1:$L$450,0)+0.01*RANK(M339,$M$1:$M$450,0)</f>
        <v>1.01</v>
      </c>
      <c r="O339" s="230" t="str">
        <f>IF(M339&gt;999,"X",RANK(N339,$N$1:$N$450,0))</f>
        <v>X</v>
      </c>
    </row>
    <row r="340" spans="1:11" ht="11.25">
      <c r="A340" s="97"/>
      <c r="B340" s="70"/>
      <c r="C340" s="70"/>
      <c r="D340" s="74"/>
      <c r="E340" s="77"/>
      <c r="F340" s="74"/>
      <c r="G340" s="85"/>
      <c r="H340" s="81"/>
      <c r="I340" s="85"/>
      <c r="J340" s="85"/>
      <c r="K340" s="243"/>
    </row>
    <row r="341" ht="3" customHeight="1">
      <c r="E341" s="78"/>
    </row>
    <row r="342" spans="1:11" ht="11.25">
      <c r="A342" s="93"/>
      <c r="B342" s="68"/>
      <c r="C342" s="68"/>
      <c r="D342" s="72"/>
      <c r="E342" s="75"/>
      <c r="F342" s="72"/>
      <c r="G342" s="83"/>
      <c r="H342" s="75"/>
      <c r="I342" s="83"/>
      <c r="J342" s="83"/>
      <c r="K342" s="231" t="s">
        <v>99</v>
      </c>
    </row>
    <row r="343" spans="1:15" ht="11.25">
      <c r="A343" s="66"/>
      <c r="B343" s="69"/>
      <c r="C343" s="69"/>
      <c r="D343" s="73"/>
      <c r="E343" s="76"/>
      <c r="F343" s="73"/>
      <c r="G343" s="84"/>
      <c r="H343" s="80"/>
      <c r="I343" s="84"/>
      <c r="K343" s="242" t="str">
        <f>O343</f>
        <v>X</v>
      </c>
      <c r="L343" s="229">
        <f>IF(ISNUMBER(G343),G343,999.99)+IF(ISNUMBER(G344),G344,999.99)</f>
        <v>1999.98</v>
      </c>
      <c r="M343" s="229">
        <f>IF(ISNUMBER(J343),J343,999.99)+IF(ISNUMBER(J344),J344,999.99)</f>
        <v>1999.98</v>
      </c>
      <c r="N343" s="230">
        <f>RANK(L343,$L$1:$L$450,0)+0.01*RANK(M343,$M$1:$M$450,0)</f>
        <v>1.01</v>
      </c>
      <c r="O343" s="230" t="str">
        <f>IF(M343&gt;999,"X",RANK(N343,$N$1:$N$450,0))</f>
        <v>X</v>
      </c>
    </row>
    <row r="344" spans="1:11" ht="11.25">
      <c r="A344" s="97"/>
      <c r="B344" s="70"/>
      <c r="C344" s="70"/>
      <c r="D344" s="74"/>
      <c r="E344" s="77"/>
      <c r="F344" s="74"/>
      <c r="G344" s="85"/>
      <c r="H344" s="81"/>
      <c r="I344" s="85"/>
      <c r="J344" s="85"/>
      <c r="K344" s="243"/>
    </row>
    <row r="345" ht="3" customHeight="1">
      <c r="E345" s="78"/>
    </row>
    <row r="346" spans="1:11" ht="11.25">
      <c r="A346" s="93"/>
      <c r="B346" s="68"/>
      <c r="C346" s="68"/>
      <c r="D346" s="72"/>
      <c r="E346" s="75"/>
      <c r="F346" s="72"/>
      <c r="G346" s="83"/>
      <c r="H346" s="75"/>
      <c r="I346" s="83"/>
      <c r="J346" s="83"/>
      <c r="K346" s="231" t="s">
        <v>99</v>
      </c>
    </row>
    <row r="347" spans="1:15" ht="11.25">
      <c r="A347" s="66"/>
      <c r="B347" s="69"/>
      <c r="C347" s="69"/>
      <c r="D347" s="73"/>
      <c r="E347" s="76"/>
      <c r="F347" s="73"/>
      <c r="G347" s="84"/>
      <c r="H347" s="80"/>
      <c r="I347" s="84"/>
      <c r="K347" s="242" t="str">
        <f>O347</f>
        <v>X</v>
      </c>
      <c r="L347" s="229">
        <f>IF(ISNUMBER(G347),G347,999.99)+IF(ISNUMBER(G348),G348,999.99)</f>
        <v>1999.98</v>
      </c>
      <c r="M347" s="229">
        <f>IF(ISNUMBER(J347),J347,999.99)+IF(ISNUMBER(J348),J348,999.99)</f>
        <v>1999.98</v>
      </c>
      <c r="N347" s="230">
        <f>RANK(L347,$L$1:$L$450,0)+0.01*RANK(M347,$M$1:$M$450,0)</f>
        <v>1.01</v>
      </c>
      <c r="O347" s="230" t="str">
        <f>IF(M347&gt;999,"X",RANK(N347,$N$1:$N$450,0))</f>
        <v>X</v>
      </c>
    </row>
    <row r="348" spans="1:11" ht="11.25">
      <c r="A348" s="97"/>
      <c r="B348" s="70"/>
      <c r="C348" s="70"/>
      <c r="D348" s="74"/>
      <c r="E348" s="77"/>
      <c r="F348" s="74"/>
      <c r="G348" s="85"/>
      <c r="H348" s="81"/>
      <c r="I348" s="85"/>
      <c r="J348" s="85"/>
      <c r="K348" s="243"/>
    </row>
    <row r="349" ht="3" customHeight="1">
      <c r="E349" s="78"/>
    </row>
    <row r="350" spans="1:11" ht="11.25">
      <c r="A350" s="93"/>
      <c r="B350" s="68"/>
      <c r="C350" s="68"/>
      <c r="D350" s="72"/>
      <c r="E350" s="75"/>
      <c r="F350" s="72"/>
      <c r="G350" s="83"/>
      <c r="H350" s="75"/>
      <c r="I350" s="83"/>
      <c r="J350" s="83"/>
      <c r="K350" s="231" t="s">
        <v>99</v>
      </c>
    </row>
    <row r="351" spans="1:15" ht="11.25">
      <c r="A351" s="66"/>
      <c r="B351" s="69"/>
      <c r="C351" s="69"/>
      <c r="D351" s="73"/>
      <c r="E351" s="76"/>
      <c r="F351" s="73"/>
      <c r="G351" s="84"/>
      <c r="H351" s="80"/>
      <c r="I351" s="84"/>
      <c r="K351" s="242" t="str">
        <f>O351</f>
        <v>X</v>
      </c>
      <c r="L351" s="229">
        <f>IF(ISNUMBER(G351),G351,999.99)+IF(ISNUMBER(G352),G352,999.99)</f>
        <v>1999.98</v>
      </c>
      <c r="M351" s="229">
        <f>IF(ISNUMBER(J351),J351,999.99)+IF(ISNUMBER(J352),J352,999.99)</f>
        <v>1999.98</v>
      </c>
      <c r="N351" s="230">
        <f>RANK(L351,$L$1:$L$450,0)+0.01*RANK(M351,$M$1:$M$450,0)</f>
        <v>1.01</v>
      </c>
      <c r="O351" s="230" t="str">
        <f>IF(M351&gt;999,"X",RANK(N351,$N$1:$N$450,0))</f>
        <v>X</v>
      </c>
    </row>
    <row r="352" spans="1:11" ht="11.25">
      <c r="A352" s="97"/>
      <c r="B352" s="70"/>
      <c r="C352" s="70"/>
      <c r="D352" s="74"/>
      <c r="E352" s="77"/>
      <c r="F352" s="74"/>
      <c r="G352" s="85"/>
      <c r="H352" s="81"/>
      <c r="I352" s="85"/>
      <c r="J352" s="85"/>
      <c r="K352" s="243"/>
    </row>
    <row r="353" ht="3" customHeight="1">
      <c r="E353" s="78"/>
    </row>
    <row r="354" spans="1:11" ht="11.25">
      <c r="A354" s="93"/>
      <c r="B354" s="68"/>
      <c r="C354" s="68"/>
      <c r="D354" s="72"/>
      <c r="E354" s="75"/>
      <c r="F354" s="72"/>
      <c r="G354" s="83"/>
      <c r="H354" s="75"/>
      <c r="I354" s="83"/>
      <c r="J354" s="83"/>
      <c r="K354" s="231" t="s">
        <v>99</v>
      </c>
    </row>
    <row r="355" spans="1:15" ht="11.25">
      <c r="A355" s="66"/>
      <c r="B355" s="69"/>
      <c r="C355" s="69"/>
      <c r="D355" s="73"/>
      <c r="E355" s="76"/>
      <c r="F355" s="73"/>
      <c r="G355" s="84"/>
      <c r="H355" s="80"/>
      <c r="I355" s="84"/>
      <c r="K355" s="242" t="str">
        <f>O355</f>
        <v>X</v>
      </c>
      <c r="L355" s="229">
        <f>IF(ISNUMBER(G355),G355,999.99)+IF(ISNUMBER(G356),G356,999.99)</f>
        <v>1999.98</v>
      </c>
      <c r="M355" s="229">
        <f>IF(ISNUMBER(J355),J355,999.99)+IF(ISNUMBER(J356),J356,999.99)</f>
        <v>1999.98</v>
      </c>
      <c r="N355" s="230">
        <f>RANK(L355,$L$1:$L$450,0)+0.01*RANK(M355,$M$1:$M$450,0)</f>
        <v>1.01</v>
      </c>
      <c r="O355" s="230" t="str">
        <f>IF(M355&gt;999,"X",RANK(N355,$N$1:$N$450,0))</f>
        <v>X</v>
      </c>
    </row>
    <row r="356" spans="1:11" ht="11.25">
      <c r="A356" s="97"/>
      <c r="B356" s="70"/>
      <c r="C356" s="70"/>
      <c r="D356" s="74"/>
      <c r="E356" s="77"/>
      <c r="F356" s="74"/>
      <c r="G356" s="85"/>
      <c r="H356" s="81"/>
      <c r="I356" s="85"/>
      <c r="J356" s="85"/>
      <c r="K356" s="243"/>
    </row>
    <row r="357" ht="3" customHeight="1">
      <c r="E357" s="78"/>
    </row>
    <row r="358" spans="1:11" ht="11.25">
      <c r="A358" s="93"/>
      <c r="B358" s="68"/>
      <c r="C358" s="68"/>
      <c r="D358" s="72"/>
      <c r="E358" s="75"/>
      <c r="F358" s="72"/>
      <c r="G358" s="83"/>
      <c r="H358" s="75"/>
      <c r="I358" s="83"/>
      <c r="J358" s="83"/>
      <c r="K358" s="231" t="s">
        <v>99</v>
      </c>
    </row>
    <row r="359" spans="1:15" ht="11.25">
      <c r="A359" s="66"/>
      <c r="B359" s="69"/>
      <c r="C359" s="69"/>
      <c r="D359" s="73"/>
      <c r="E359" s="76"/>
      <c r="F359" s="73"/>
      <c r="G359" s="84"/>
      <c r="H359" s="80"/>
      <c r="I359" s="84"/>
      <c r="K359" s="242" t="str">
        <f>O359</f>
        <v>X</v>
      </c>
      <c r="L359" s="229">
        <f>IF(ISNUMBER(G359),G359,999.99)+IF(ISNUMBER(G360),G360,999.99)</f>
        <v>1999.98</v>
      </c>
      <c r="M359" s="229">
        <f>IF(ISNUMBER(J359),J359,999.99)+IF(ISNUMBER(J360),J360,999.99)</f>
        <v>1999.98</v>
      </c>
      <c r="N359" s="230">
        <f>RANK(L359,$L$1:$L$450,0)+0.01*RANK(M359,$M$1:$M$450,0)</f>
        <v>1.01</v>
      </c>
      <c r="O359" s="230" t="str">
        <f>IF(M359&gt;999,"X",RANK(N359,$N$1:$N$450,0))</f>
        <v>X</v>
      </c>
    </row>
    <row r="360" spans="1:11" ht="11.25">
      <c r="A360" s="97"/>
      <c r="B360" s="70"/>
      <c r="C360" s="70"/>
      <c r="D360" s="74"/>
      <c r="E360" s="77"/>
      <c r="F360" s="74"/>
      <c r="G360" s="85"/>
      <c r="H360" s="81"/>
      <c r="I360" s="85"/>
      <c r="J360" s="85"/>
      <c r="K360" s="243"/>
    </row>
    <row r="361" ht="3" customHeight="1">
      <c r="E361" s="78"/>
    </row>
    <row r="362" spans="1:11" ht="11.25">
      <c r="A362" s="93"/>
      <c r="B362" s="68"/>
      <c r="C362" s="68"/>
      <c r="D362" s="72"/>
      <c r="E362" s="75"/>
      <c r="F362" s="72"/>
      <c r="G362" s="83"/>
      <c r="H362" s="75"/>
      <c r="I362" s="83"/>
      <c r="J362" s="83"/>
      <c r="K362" s="231" t="s">
        <v>99</v>
      </c>
    </row>
    <row r="363" spans="1:15" ht="11.25">
      <c r="A363" s="66"/>
      <c r="B363" s="69"/>
      <c r="C363" s="69"/>
      <c r="D363" s="73"/>
      <c r="E363" s="76"/>
      <c r="F363" s="73"/>
      <c r="G363" s="84"/>
      <c r="H363" s="80"/>
      <c r="I363" s="84"/>
      <c r="K363" s="242" t="str">
        <f>O363</f>
        <v>X</v>
      </c>
      <c r="L363" s="229">
        <f>IF(ISNUMBER(G363),G363,999.99)+IF(ISNUMBER(G364),G364,999.99)</f>
        <v>1999.98</v>
      </c>
      <c r="M363" s="229">
        <f>IF(ISNUMBER(J363),J363,999.99)+IF(ISNUMBER(J364),J364,999.99)</f>
        <v>1999.98</v>
      </c>
      <c r="N363" s="230">
        <f>RANK(L363,$L$1:$L$450,0)+0.01*RANK(M363,$M$1:$M$450,0)</f>
        <v>1.01</v>
      </c>
      <c r="O363" s="230" t="str">
        <f>IF(M363&gt;999,"X",RANK(N363,$N$1:$N$450,0))</f>
        <v>X</v>
      </c>
    </row>
    <row r="364" spans="1:11" ht="11.25">
      <c r="A364" s="97"/>
      <c r="B364" s="70"/>
      <c r="C364" s="70"/>
      <c r="D364" s="74"/>
      <c r="E364" s="77"/>
      <c r="F364" s="74"/>
      <c r="G364" s="85"/>
      <c r="H364" s="81"/>
      <c r="I364" s="85"/>
      <c r="J364" s="85"/>
      <c r="K364" s="243"/>
    </row>
    <row r="365" ht="3" customHeight="1">
      <c r="E365" s="78"/>
    </row>
    <row r="366" spans="1:11" ht="11.25">
      <c r="A366" s="93"/>
      <c r="B366" s="68"/>
      <c r="C366" s="68"/>
      <c r="D366" s="72"/>
      <c r="E366" s="75"/>
      <c r="F366" s="72"/>
      <c r="G366" s="83"/>
      <c r="H366" s="75"/>
      <c r="I366" s="83"/>
      <c r="J366" s="83"/>
      <c r="K366" s="231" t="s">
        <v>99</v>
      </c>
    </row>
    <row r="367" spans="1:15" ht="11.25">
      <c r="A367" s="66"/>
      <c r="B367" s="69"/>
      <c r="C367" s="69"/>
      <c r="D367" s="73"/>
      <c r="E367" s="76"/>
      <c r="F367" s="73"/>
      <c r="G367" s="84"/>
      <c r="H367" s="80"/>
      <c r="I367" s="84"/>
      <c r="K367" s="242" t="str">
        <f>O367</f>
        <v>X</v>
      </c>
      <c r="L367" s="229">
        <f>IF(ISNUMBER(G367),G367,999.99)+IF(ISNUMBER(G368),G368,999.99)</f>
        <v>1999.98</v>
      </c>
      <c r="M367" s="229">
        <f>IF(ISNUMBER(J367),J367,999.99)+IF(ISNUMBER(J368),J368,999.99)</f>
        <v>1999.98</v>
      </c>
      <c r="N367" s="230">
        <f>RANK(L367,$L$1:$L$450,0)+0.01*RANK(M367,$M$1:$M$450,0)</f>
        <v>1.01</v>
      </c>
      <c r="O367" s="230" t="str">
        <f>IF(M367&gt;999,"X",RANK(N367,$N$1:$N$450,0))</f>
        <v>X</v>
      </c>
    </row>
    <row r="368" spans="1:11" ht="11.25">
      <c r="A368" s="97"/>
      <c r="B368" s="70"/>
      <c r="C368" s="70"/>
      <c r="D368" s="74"/>
      <c r="E368" s="77"/>
      <c r="F368" s="74"/>
      <c r="G368" s="85"/>
      <c r="H368" s="81"/>
      <c r="I368" s="85"/>
      <c r="J368" s="85"/>
      <c r="K368" s="243"/>
    </row>
    <row r="369" ht="3" customHeight="1">
      <c r="E369" s="78"/>
    </row>
    <row r="370" spans="1:11" ht="11.25">
      <c r="A370" s="93"/>
      <c r="B370" s="68"/>
      <c r="C370" s="68"/>
      <c r="D370" s="72"/>
      <c r="E370" s="75"/>
      <c r="F370" s="72"/>
      <c r="G370" s="83"/>
      <c r="H370" s="75"/>
      <c r="I370" s="83"/>
      <c r="J370" s="83"/>
      <c r="K370" s="231" t="s">
        <v>99</v>
      </c>
    </row>
    <row r="371" spans="1:15" ht="11.25">
      <c r="A371" s="66"/>
      <c r="B371" s="69"/>
      <c r="C371" s="69"/>
      <c r="D371" s="73"/>
      <c r="E371" s="76"/>
      <c r="F371" s="73"/>
      <c r="G371" s="84"/>
      <c r="H371" s="80"/>
      <c r="I371" s="84"/>
      <c r="K371" s="242" t="str">
        <f>O371</f>
        <v>X</v>
      </c>
      <c r="L371" s="229">
        <f>IF(ISNUMBER(G371),G371,999.99)+IF(ISNUMBER(G372),G372,999.99)</f>
        <v>1999.98</v>
      </c>
      <c r="M371" s="229">
        <f>IF(ISNUMBER(J371),J371,999.99)+IF(ISNUMBER(J372),J372,999.99)</f>
        <v>1999.98</v>
      </c>
      <c r="N371" s="230">
        <f>RANK(L371,$L$1:$L$450,0)+0.01*RANK(M371,$M$1:$M$450,0)</f>
        <v>1.01</v>
      </c>
      <c r="O371" s="230" t="str">
        <f>IF(M371&gt;999,"X",RANK(N371,$N$1:$N$450,0))</f>
        <v>X</v>
      </c>
    </row>
    <row r="372" spans="1:11" ht="11.25">
      <c r="A372" s="97"/>
      <c r="B372" s="70"/>
      <c r="C372" s="70"/>
      <c r="D372" s="74"/>
      <c r="E372" s="77"/>
      <c r="F372" s="74"/>
      <c r="G372" s="85"/>
      <c r="H372" s="81"/>
      <c r="I372" s="85"/>
      <c r="J372" s="85"/>
      <c r="K372" s="243"/>
    </row>
    <row r="373" ht="3" customHeight="1">
      <c r="E373" s="78"/>
    </row>
    <row r="374" spans="1:11" ht="11.25">
      <c r="A374" s="93"/>
      <c r="B374" s="68"/>
      <c r="C374" s="68"/>
      <c r="D374" s="72"/>
      <c r="E374" s="75"/>
      <c r="F374" s="72"/>
      <c r="G374" s="83"/>
      <c r="H374" s="75"/>
      <c r="I374" s="83"/>
      <c r="J374" s="83"/>
      <c r="K374" s="231" t="s">
        <v>99</v>
      </c>
    </row>
    <row r="375" spans="1:15" ht="11.25">
      <c r="A375" s="66"/>
      <c r="B375" s="69"/>
      <c r="C375" s="69"/>
      <c r="D375" s="73"/>
      <c r="E375" s="76"/>
      <c r="F375" s="73"/>
      <c r="G375" s="84"/>
      <c r="H375" s="80"/>
      <c r="I375" s="84"/>
      <c r="K375" s="242" t="str">
        <f>O375</f>
        <v>X</v>
      </c>
      <c r="L375" s="229">
        <f>IF(ISNUMBER(G375),G375,999.99)+IF(ISNUMBER(G376),G376,999.99)</f>
        <v>1999.98</v>
      </c>
      <c r="M375" s="229">
        <f>IF(ISNUMBER(J375),J375,999.99)+IF(ISNUMBER(J376),J376,999.99)</f>
        <v>1999.98</v>
      </c>
      <c r="N375" s="230">
        <f>RANK(L375,$L$1:$L$450,0)+0.01*RANK(M375,$M$1:$M$450,0)</f>
        <v>1.01</v>
      </c>
      <c r="O375" s="230" t="str">
        <f>IF(M375&gt;999,"X",RANK(N375,$N$1:$N$450,0))</f>
        <v>X</v>
      </c>
    </row>
    <row r="376" spans="1:11" ht="11.25">
      <c r="A376" s="97"/>
      <c r="B376" s="70"/>
      <c r="C376" s="70"/>
      <c r="D376" s="74"/>
      <c r="E376" s="77"/>
      <c r="F376" s="74"/>
      <c r="G376" s="85"/>
      <c r="H376" s="81"/>
      <c r="I376" s="85"/>
      <c r="J376" s="85"/>
      <c r="K376" s="243"/>
    </row>
    <row r="377" ht="3" customHeight="1">
      <c r="E377" s="78"/>
    </row>
    <row r="378" spans="1:11" ht="11.25">
      <c r="A378" s="93"/>
      <c r="B378" s="68"/>
      <c r="C378" s="68"/>
      <c r="D378" s="72"/>
      <c r="E378" s="75"/>
      <c r="F378" s="72"/>
      <c r="G378" s="83"/>
      <c r="H378" s="75"/>
      <c r="I378" s="83"/>
      <c r="J378" s="83"/>
      <c r="K378" s="231" t="s">
        <v>99</v>
      </c>
    </row>
    <row r="379" spans="1:15" ht="11.25">
      <c r="A379" s="66"/>
      <c r="B379" s="69"/>
      <c r="C379" s="69"/>
      <c r="D379" s="73"/>
      <c r="E379" s="76"/>
      <c r="F379" s="73"/>
      <c r="G379" s="84"/>
      <c r="H379" s="80"/>
      <c r="I379" s="84"/>
      <c r="K379" s="242" t="str">
        <f>O379</f>
        <v>X</v>
      </c>
      <c r="L379" s="229">
        <f>IF(ISNUMBER(G379),G379,999.99)+IF(ISNUMBER(G380),G380,999.99)</f>
        <v>1999.98</v>
      </c>
      <c r="M379" s="229">
        <f>IF(ISNUMBER(J379),J379,999.99)+IF(ISNUMBER(J380),J380,999.99)</f>
        <v>1999.98</v>
      </c>
      <c r="N379" s="230">
        <f>RANK(L379,$L$1:$L$450,0)+0.01*RANK(M379,$M$1:$M$450,0)</f>
        <v>1.01</v>
      </c>
      <c r="O379" s="230" t="str">
        <f>IF(M379&gt;999,"X",RANK(N379,$N$1:$N$450,0))</f>
        <v>X</v>
      </c>
    </row>
    <row r="380" spans="1:11" ht="11.25">
      <c r="A380" s="97"/>
      <c r="B380" s="70"/>
      <c r="C380" s="70"/>
      <c r="D380" s="74"/>
      <c r="E380" s="77"/>
      <c r="F380" s="74"/>
      <c r="G380" s="85"/>
      <c r="H380" s="81"/>
      <c r="I380" s="85"/>
      <c r="J380" s="85"/>
      <c r="K380" s="243"/>
    </row>
    <row r="381" ht="3" customHeight="1">
      <c r="E381" s="78"/>
    </row>
    <row r="382" spans="1:11" ht="11.25">
      <c r="A382" s="93"/>
      <c r="B382" s="68"/>
      <c r="C382" s="68"/>
      <c r="D382" s="72"/>
      <c r="E382" s="75"/>
      <c r="F382" s="72"/>
      <c r="G382" s="83"/>
      <c r="H382" s="75"/>
      <c r="I382" s="83"/>
      <c r="J382" s="83"/>
      <c r="K382" s="231" t="s">
        <v>99</v>
      </c>
    </row>
    <row r="383" spans="1:15" ht="11.25">
      <c r="A383" s="66"/>
      <c r="B383" s="69"/>
      <c r="C383" s="69"/>
      <c r="D383" s="73"/>
      <c r="E383" s="76"/>
      <c r="F383" s="73"/>
      <c r="G383" s="84"/>
      <c r="H383" s="80"/>
      <c r="I383" s="84"/>
      <c r="K383" s="242" t="str">
        <f>O383</f>
        <v>X</v>
      </c>
      <c r="L383" s="229">
        <f>IF(ISNUMBER(G383),G383,999.99)+IF(ISNUMBER(G384),G384,999.99)</f>
        <v>1999.98</v>
      </c>
      <c r="M383" s="229">
        <f>IF(ISNUMBER(J383),J383,999.99)+IF(ISNUMBER(J384),J384,999.99)</f>
        <v>1999.98</v>
      </c>
      <c r="N383" s="230">
        <f>RANK(L383,$L$1:$L$450,0)+0.01*RANK(M383,$M$1:$M$450,0)</f>
        <v>1.01</v>
      </c>
      <c r="O383" s="230" t="str">
        <f>IF(M383&gt;999,"X",RANK(N383,$N$1:$N$450,0))</f>
        <v>X</v>
      </c>
    </row>
    <row r="384" spans="1:11" ht="11.25">
      <c r="A384" s="97"/>
      <c r="B384" s="70"/>
      <c r="C384" s="70"/>
      <c r="D384" s="74"/>
      <c r="E384" s="77"/>
      <c r="F384" s="74"/>
      <c r="G384" s="85"/>
      <c r="H384" s="81"/>
      <c r="I384" s="85"/>
      <c r="J384" s="85"/>
      <c r="K384" s="243"/>
    </row>
    <row r="385" ht="3" customHeight="1">
      <c r="E385" s="78"/>
    </row>
    <row r="386" spans="1:11" ht="11.25">
      <c r="A386" s="93"/>
      <c r="B386" s="68"/>
      <c r="C386" s="68"/>
      <c r="D386" s="72"/>
      <c r="E386" s="75"/>
      <c r="F386" s="72"/>
      <c r="G386" s="83"/>
      <c r="H386" s="75"/>
      <c r="I386" s="83"/>
      <c r="J386" s="83"/>
      <c r="K386" s="231" t="s">
        <v>99</v>
      </c>
    </row>
    <row r="387" spans="1:15" ht="11.25">
      <c r="A387" s="66"/>
      <c r="B387" s="69"/>
      <c r="C387" s="69"/>
      <c r="D387" s="73"/>
      <c r="E387" s="76"/>
      <c r="F387" s="73"/>
      <c r="G387" s="84"/>
      <c r="H387" s="80"/>
      <c r="I387" s="84"/>
      <c r="K387" s="242" t="str">
        <f>O387</f>
        <v>X</v>
      </c>
      <c r="L387" s="229">
        <f>IF(ISNUMBER(G387),G387,999.99)+IF(ISNUMBER(G388),G388,999.99)</f>
        <v>1999.98</v>
      </c>
      <c r="M387" s="229">
        <f>IF(ISNUMBER(J387),J387,999.99)+IF(ISNUMBER(J388),J388,999.99)</f>
        <v>1999.98</v>
      </c>
      <c r="N387" s="230">
        <f>RANK(L387,$L$1:$L$450,0)+0.01*RANK(M387,$M$1:$M$450,0)</f>
        <v>1.01</v>
      </c>
      <c r="O387" s="230" t="str">
        <f>IF(M387&gt;999,"X",RANK(N387,$N$1:$N$450,0))</f>
        <v>X</v>
      </c>
    </row>
    <row r="388" spans="1:11" ht="11.25">
      <c r="A388" s="97"/>
      <c r="B388" s="70"/>
      <c r="C388" s="70"/>
      <c r="D388" s="74"/>
      <c r="E388" s="77"/>
      <c r="F388" s="74"/>
      <c r="G388" s="85"/>
      <c r="H388" s="81"/>
      <c r="I388" s="85"/>
      <c r="J388" s="85"/>
      <c r="K388" s="243"/>
    </row>
    <row r="389" ht="3" customHeight="1">
      <c r="E389" s="78"/>
    </row>
    <row r="390" spans="1:11" ht="11.25">
      <c r="A390" s="93"/>
      <c r="B390" s="68"/>
      <c r="C390" s="68"/>
      <c r="D390" s="72"/>
      <c r="E390" s="75"/>
      <c r="F390" s="72"/>
      <c r="G390" s="83"/>
      <c r="H390" s="75"/>
      <c r="I390" s="83"/>
      <c r="J390" s="83"/>
      <c r="K390" s="231" t="s">
        <v>99</v>
      </c>
    </row>
    <row r="391" spans="1:15" ht="11.25">
      <c r="A391" s="66"/>
      <c r="B391" s="69"/>
      <c r="C391" s="69"/>
      <c r="D391" s="73"/>
      <c r="E391" s="76"/>
      <c r="F391" s="73"/>
      <c r="G391" s="84"/>
      <c r="H391" s="80"/>
      <c r="I391" s="84"/>
      <c r="K391" s="242" t="str">
        <f>O391</f>
        <v>X</v>
      </c>
      <c r="L391" s="229">
        <f>IF(ISNUMBER(G391),G391,999.99)+IF(ISNUMBER(G392),G392,999.99)</f>
        <v>1999.98</v>
      </c>
      <c r="M391" s="229">
        <f>IF(ISNUMBER(J391),J391,999.99)+IF(ISNUMBER(J392),J392,999.99)</f>
        <v>1999.98</v>
      </c>
      <c r="N391" s="230">
        <f>RANK(L391,$L$1:$L$450,0)+0.01*RANK(M391,$M$1:$M$450,0)</f>
        <v>1.01</v>
      </c>
      <c r="O391" s="230" t="str">
        <f>IF(M391&gt;999,"X",RANK(N391,$N$1:$N$450,0))</f>
        <v>X</v>
      </c>
    </row>
    <row r="392" spans="1:11" ht="11.25">
      <c r="A392" s="97"/>
      <c r="B392" s="70"/>
      <c r="C392" s="70"/>
      <c r="D392" s="74"/>
      <c r="E392" s="77"/>
      <c r="F392" s="74"/>
      <c r="G392" s="85"/>
      <c r="H392" s="81"/>
      <c r="I392" s="85"/>
      <c r="J392" s="85"/>
      <c r="K392" s="243"/>
    </row>
    <row r="393" ht="3" customHeight="1">
      <c r="E393" s="78"/>
    </row>
    <row r="394" spans="1:11" ht="11.25">
      <c r="A394" s="93"/>
      <c r="B394" s="68"/>
      <c r="C394" s="68"/>
      <c r="D394" s="72"/>
      <c r="E394" s="75"/>
      <c r="F394" s="72"/>
      <c r="G394" s="83"/>
      <c r="H394" s="75"/>
      <c r="I394" s="83"/>
      <c r="J394" s="83"/>
      <c r="K394" s="231" t="s">
        <v>99</v>
      </c>
    </row>
    <row r="395" spans="1:15" ht="11.25">
      <c r="A395" s="66"/>
      <c r="B395" s="69"/>
      <c r="C395" s="69"/>
      <c r="D395" s="73"/>
      <c r="E395" s="76"/>
      <c r="F395" s="73"/>
      <c r="G395" s="84"/>
      <c r="H395" s="80"/>
      <c r="I395" s="84"/>
      <c r="K395" s="242" t="str">
        <f>O395</f>
        <v>X</v>
      </c>
      <c r="L395" s="229">
        <f>IF(ISNUMBER(G395),G395,999.99)+IF(ISNUMBER(G396),G396,999.99)</f>
        <v>1999.98</v>
      </c>
      <c r="M395" s="229">
        <f>IF(ISNUMBER(J395),J395,999.99)+IF(ISNUMBER(J396),J396,999.99)</f>
        <v>1999.98</v>
      </c>
      <c r="N395" s="230">
        <f>RANK(L395,$L$1:$L$450,0)+0.01*RANK(M395,$M$1:$M$450,0)</f>
        <v>1.01</v>
      </c>
      <c r="O395" s="230" t="str">
        <f>IF(M395&gt;999,"X",RANK(N395,$N$1:$N$450,0))</f>
        <v>X</v>
      </c>
    </row>
    <row r="396" spans="1:11" ht="11.25">
      <c r="A396" s="97"/>
      <c r="B396" s="70"/>
      <c r="C396" s="70"/>
      <c r="D396" s="74"/>
      <c r="E396" s="77"/>
      <c r="F396" s="74"/>
      <c r="G396" s="85"/>
      <c r="H396" s="81"/>
      <c r="I396" s="85"/>
      <c r="J396" s="85"/>
      <c r="K396" s="243"/>
    </row>
    <row r="397" ht="3" customHeight="1">
      <c r="E397" s="78"/>
    </row>
    <row r="398" spans="1:11" ht="11.25">
      <c r="A398" s="93"/>
      <c r="B398" s="68"/>
      <c r="C398" s="68"/>
      <c r="D398" s="72"/>
      <c r="E398" s="75"/>
      <c r="F398" s="72"/>
      <c r="G398" s="83"/>
      <c r="H398" s="75"/>
      <c r="I398" s="83"/>
      <c r="J398" s="83"/>
      <c r="K398" s="231" t="s">
        <v>99</v>
      </c>
    </row>
    <row r="399" spans="1:15" ht="11.25">
      <c r="A399" s="66"/>
      <c r="B399" s="69"/>
      <c r="C399" s="69"/>
      <c r="D399" s="73"/>
      <c r="E399" s="76"/>
      <c r="F399" s="73"/>
      <c r="G399" s="84"/>
      <c r="H399" s="80"/>
      <c r="I399" s="84"/>
      <c r="K399" s="242" t="str">
        <f>O399</f>
        <v>X</v>
      </c>
      <c r="L399" s="229">
        <f>IF(ISNUMBER(G399),G399,999.99)+IF(ISNUMBER(G400),G400,999.99)</f>
        <v>1999.98</v>
      </c>
      <c r="M399" s="229">
        <f>IF(ISNUMBER(J399),J399,999.99)+IF(ISNUMBER(J400),J400,999.99)</f>
        <v>1999.98</v>
      </c>
      <c r="N399" s="230">
        <f>RANK(L399,$L$1:$L$450,0)+0.01*RANK(M399,$M$1:$M$450,0)</f>
        <v>1.01</v>
      </c>
      <c r="O399" s="230" t="str">
        <f>IF(M399&gt;999,"X",RANK(N399,$N$1:$N$450,0))</f>
        <v>X</v>
      </c>
    </row>
    <row r="400" spans="1:11" ht="11.25">
      <c r="A400" s="97"/>
      <c r="B400" s="70"/>
      <c r="C400" s="70"/>
      <c r="D400" s="74"/>
      <c r="E400" s="77"/>
      <c r="F400" s="74"/>
      <c r="G400" s="85"/>
      <c r="H400" s="81"/>
      <c r="I400" s="85"/>
      <c r="J400" s="85"/>
      <c r="K400" s="243"/>
    </row>
    <row r="401" ht="3" customHeight="1">
      <c r="E401" s="78"/>
    </row>
    <row r="402" spans="1:11" ht="11.25">
      <c r="A402" s="93"/>
      <c r="B402" s="68"/>
      <c r="C402" s="68"/>
      <c r="D402" s="72"/>
      <c r="E402" s="75"/>
      <c r="F402" s="72"/>
      <c r="G402" s="83"/>
      <c r="H402" s="75"/>
      <c r="I402" s="83"/>
      <c r="J402" s="83"/>
      <c r="K402" s="231" t="s">
        <v>99</v>
      </c>
    </row>
    <row r="403" spans="1:15" ht="11.25">
      <c r="A403" s="66"/>
      <c r="B403" s="69"/>
      <c r="C403" s="69"/>
      <c r="D403" s="73"/>
      <c r="E403" s="76"/>
      <c r="F403" s="73"/>
      <c r="G403" s="84"/>
      <c r="H403" s="80"/>
      <c r="I403" s="84"/>
      <c r="K403" s="242" t="str">
        <f>O403</f>
        <v>X</v>
      </c>
      <c r="L403" s="229">
        <f>IF(ISNUMBER(G403),G403,999.99)+IF(ISNUMBER(G404),G404,999.99)</f>
        <v>1999.98</v>
      </c>
      <c r="M403" s="229">
        <f>IF(ISNUMBER(J403),J403,999.99)+IF(ISNUMBER(J404),J404,999.99)</f>
        <v>1999.98</v>
      </c>
      <c r="N403" s="230">
        <f>RANK(L403,$L$1:$L$450,0)+0.01*RANK(M403,$M$1:$M$450,0)</f>
        <v>1.01</v>
      </c>
      <c r="O403" s="230" t="str">
        <f>IF(M403&gt;999,"X",RANK(N403,$N$1:$N$450,0))</f>
        <v>X</v>
      </c>
    </row>
    <row r="404" spans="1:11" ht="11.25">
      <c r="A404" s="97"/>
      <c r="B404" s="70"/>
      <c r="C404" s="70"/>
      <c r="D404" s="74"/>
      <c r="E404" s="77"/>
      <c r="F404" s="74"/>
      <c r="G404" s="85"/>
      <c r="H404" s="81"/>
      <c r="I404" s="85"/>
      <c r="J404" s="85"/>
      <c r="K404" s="243"/>
    </row>
    <row r="405" ht="3" customHeight="1">
      <c r="E405" s="78"/>
    </row>
    <row r="406" spans="1:11" ht="11.25">
      <c r="A406" s="93"/>
      <c r="B406" s="68"/>
      <c r="C406" s="68"/>
      <c r="D406" s="72"/>
      <c r="E406" s="75"/>
      <c r="F406" s="72"/>
      <c r="G406" s="83"/>
      <c r="H406" s="75"/>
      <c r="I406" s="83"/>
      <c r="J406" s="83"/>
      <c r="K406" s="231" t="s">
        <v>99</v>
      </c>
    </row>
    <row r="407" spans="1:15" ht="11.25">
      <c r="A407" s="66"/>
      <c r="B407" s="69"/>
      <c r="C407" s="69"/>
      <c r="D407" s="73"/>
      <c r="E407" s="76"/>
      <c r="F407" s="73"/>
      <c r="G407" s="84"/>
      <c r="H407" s="80"/>
      <c r="I407" s="84"/>
      <c r="K407" s="242" t="str">
        <f>O407</f>
        <v>X</v>
      </c>
      <c r="L407" s="229">
        <f>IF(ISNUMBER(G407),G407,999.99)+IF(ISNUMBER(G408),G408,999.99)</f>
        <v>1999.98</v>
      </c>
      <c r="M407" s="229">
        <f>IF(ISNUMBER(J407),J407,999.99)+IF(ISNUMBER(J408),J408,999.99)</f>
        <v>1999.98</v>
      </c>
      <c r="N407" s="230">
        <f>RANK(L407,$L$1:$L$450,0)+0.01*RANK(M407,$M$1:$M$450,0)</f>
        <v>1.01</v>
      </c>
      <c r="O407" s="230" t="str">
        <f>IF(M407&gt;999,"X",RANK(N407,$N$1:$N$450,0))</f>
        <v>X</v>
      </c>
    </row>
    <row r="408" spans="1:11" ht="11.25">
      <c r="A408" s="97"/>
      <c r="B408" s="70"/>
      <c r="C408" s="70"/>
      <c r="D408" s="74"/>
      <c r="E408" s="77"/>
      <c r="F408" s="74"/>
      <c r="G408" s="85"/>
      <c r="H408" s="81"/>
      <c r="I408" s="85"/>
      <c r="J408" s="85"/>
      <c r="K408" s="243"/>
    </row>
    <row r="409" ht="3" customHeight="1">
      <c r="E409" s="78"/>
    </row>
    <row r="410" spans="1:11" ht="11.25">
      <c r="A410" s="93"/>
      <c r="B410" s="68"/>
      <c r="C410" s="68"/>
      <c r="D410" s="72"/>
      <c r="E410" s="75"/>
      <c r="F410" s="72"/>
      <c r="G410" s="83"/>
      <c r="H410" s="75"/>
      <c r="I410" s="83"/>
      <c r="J410" s="83"/>
      <c r="K410" s="231" t="s">
        <v>99</v>
      </c>
    </row>
    <row r="411" spans="1:15" ht="11.25">
      <c r="A411" s="66"/>
      <c r="B411" s="69"/>
      <c r="C411" s="69"/>
      <c r="D411" s="73"/>
      <c r="E411" s="76"/>
      <c r="F411" s="73"/>
      <c r="G411" s="84"/>
      <c r="H411" s="80"/>
      <c r="I411" s="84"/>
      <c r="K411" s="242" t="str">
        <f>O411</f>
        <v>X</v>
      </c>
      <c r="L411" s="229">
        <f>IF(ISNUMBER(G411),G411,999.99)+IF(ISNUMBER(G412),G412,999.99)</f>
        <v>1999.98</v>
      </c>
      <c r="M411" s="229">
        <f>IF(ISNUMBER(J411),J411,999.99)+IF(ISNUMBER(J412),J412,999.99)</f>
        <v>1999.98</v>
      </c>
      <c r="N411" s="230">
        <f>RANK(L411,$L$1:$L$450,0)+0.01*RANK(M411,$M$1:$M$450,0)</f>
        <v>1.01</v>
      </c>
      <c r="O411" s="230" t="str">
        <f>IF(M411&gt;999,"X",RANK(N411,$N$1:$N$450,0))</f>
        <v>X</v>
      </c>
    </row>
    <row r="412" spans="1:11" ht="11.25">
      <c r="A412" s="97"/>
      <c r="B412" s="70"/>
      <c r="C412" s="70"/>
      <c r="D412" s="74"/>
      <c r="E412" s="77"/>
      <c r="F412" s="74"/>
      <c r="G412" s="85"/>
      <c r="H412" s="81"/>
      <c r="I412" s="85"/>
      <c r="J412" s="85"/>
      <c r="K412" s="243"/>
    </row>
    <row r="413" ht="3" customHeight="1">
      <c r="E413" s="78"/>
    </row>
    <row r="414" spans="1:11" ht="11.25">
      <c r="A414" s="93"/>
      <c r="B414" s="68"/>
      <c r="C414" s="68"/>
      <c r="D414" s="72"/>
      <c r="E414" s="75"/>
      <c r="F414" s="72"/>
      <c r="G414" s="83"/>
      <c r="H414" s="75"/>
      <c r="I414" s="83"/>
      <c r="J414" s="83"/>
      <c r="K414" s="231" t="s">
        <v>99</v>
      </c>
    </row>
    <row r="415" spans="1:15" ht="11.25">
      <c r="A415" s="66"/>
      <c r="B415" s="69"/>
      <c r="C415" s="69"/>
      <c r="D415" s="73"/>
      <c r="E415" s="76"/>
      <c r="F415" s="73"/>
      <c r="G415" s="84"/>
      <c r="H415" s="80"/>
      <c r="I415" s="84"/>
      <c r="K415" s="242" t="str">
        <f>O415</f>
        <v>X</v>
      </c>
      <c r="L415" s="229">
        <f>IF(ISNUMBER(G415),G415,999.99)+IF(ISNUMBER(G416),G416,999.99)</f>
        <v>1999.98</v>
      </c>
      <c r="M415" s="229">
        <f>IF(ISNUMBER(J415),J415,999.99)+IF(ISNUMBER(J416),J416,999.99)</f>
        <v>1999.98</v>
      </c>
      <c r="N415" s="230">
        <f>RANK(L415,$L$1:$L$450,0)+0.01*RANK(M415,$M$1:$M$450,0)</f>
        <v>1.01</v>
      </c>
      <c r="O415" s="230" t="str">
        <f>IF(M415&gt;999,"X",RANK(N415,$N$1:$N$450,0))</f>
        <v>X</v>
      </c>
    </row>
    <row r="416" spans="1:11" ht="11.25">
      <c r="A416" s="97"/>
      <c r="B416" s="70"/>
      <c r="C416" s="70"/>
      <c r="D416" s="74"/>
      <c r="E416" s="77"/>
      <c r="F416" s="74"/>
      <c r="G416" s="85"/>
      <c r="H416" s="81"/>
      <c r="I416" s="85"/>
      <c r="J416" s="85"/>
      <c r="K416" s="243"/>
    </row>
    <row r="417" ht="3" customHeight="1">
      <c r="E417" s="78"/>
    </row>
    <row r="418" spans="1:11" ht="11.25">
      <c r="A418" s="93"/>
      <c r="B418" s="68"/>
      <c r="C418" s="68"/>
      <c r="D418" s="72"/>
      <c r="E418" s="75"/>
      <c r="F418" s="72"/>
      <c r="G418" s="83"/>
      <c r="H418" s="75"/>
      <c r="I418" s="83"/>
      <c r="J418" s="83"/>
      <c r="K418" s="231" t="s">
        <v>99</v>
      </c>
    </row>
    <row r="419" spans="1:15" ht="11.25">
      <c r="A419" s="66"/>
      <c r="B419" s="69"/>
      <c r="C419" s="69"/>
      <c r="D419" s="73"/>
      <c r="E419" s="76"/>
      <c r="F419" s="73"/>
      <c r="G419" s="84"/>
      <c r="H419" s="80"/>
      <c r="I419" s="84"/>
      <c r="K419" s="242" t="str">
        <f>O419</f>
        <v>X</v>
      </c>
      <c r="L419" s="229">
        <f>IF(ISNUMBER(G419),G419,999.99)+IF(ISNUMBER(G420),G420,999.99)</f>
        <v>1999.98</v>
      </c>
      <c r="M419" s="229">
        <f>IF(ISNUMBER(J419),J419,999.99)+IF(ISNUMBER(J420),J420,999.99)</f>
        <v>1999.98</v>
      </c>
      <c r="N419" s="230">
        <f>RANK(L419,$L$1:$L$450,0)+0.01*RANK(M419,$M$1:$M$450,0)</f>
        <v>1.01</v>
      </c>
      <c r="O419" s="230" t="str">
        <f>IF(M419&gt;999,"X",RANK(N419,$N$1:$N$450,0))</f>
        <v>X</v>
      </c>
    </row>
    <row r="420" spans="1:11" ht="11.25">
      <c r="A420" s="97"/>
      <c r="B420" s="70"/>
      <c r="C420" s="70"/>
      <c r="D420" s="74"/>
      <c r="E420" s="77"/>
      <c r="F420" s="74"/>
      <c r="G420" s="85"/>
      <c r="H420" s="81"/>
      <c r="I420" s="85"/>
      <c r="J420" s="85"/>
      <c r="K420" s="243"/>
    </row>
    <row r="421" ht="3" customHeight="1">
      <c r="E421" s="78"/>
    </row>
    <row r="422" spans="1:11" ht="11.25">
      <c r="A422" s="93"/>
      <c r="B422" s="68"/>
      <c r="C422" s="68"/>
      <c r="D422" s="72"/>
      <c r="E422" s="75"/>
      <c r="F422" s="72"/>
      <c r="G422" s="83"/>
      <c r="H422" s="75"/>
      <c r="I422" s="83"/>
      <c r="J422" s="83"/>
      <c r="K422" s="231" t="s">
        <v>99</v>
      </c>
    </row>
    <row r="423" spans="1:15" ht="11.25">
      <c r="A423" s="66"/>
      <c r="B423" s="69"/>
      <c r="C423" s="69"/>
      <c r="D423" s="73"/>
      <c r="E423" s="76"/>
      <c r="F423" s="73"/>
      <c r="G423" s="84"/>
      <c r="H423" s="80"/>
      <c r="I423" s="84"/>
      <c r="K423" s="242" t="str">
        <f>O423</f>
        <v>X</v>
      </c>
      <c r="L423" s="229">
        <f>IF(ISNUMBER(G423),G423,999.99)+IF(ISNUMBER(G424),G424,999.99)</f>
        <v>1999.98</v>
      </c>
      <c r="M423" s="229">
        <f>IF(ISNUMBER(J423),J423,999.99)+IF(ISNUMBER(J424),J424,999.99)</f>
        <v>1999.98</v>
      </c>
      <c r="N423" s="230">
        <f>RANK(L423,$L$1:$L$450,0)+0.01*RANK(M423,$M$1:$M$450,0)</f>
        <v>1.01</v>
      </c>
      <c r="O423" s="230" t="str">
        <f>IF(M423&gt;999,"X",RANK(N423,$N$1:$N$450,0))</f>
        <v>X</v>
      </c>
    </row>
    <row r="424" spans="1:11" ht="11.25">
      <c r="A424" s="97"/>
      <c r="B424" s="70"/>
      <c r="C424" s="70"/>
      <c r="D424" s="74"/>
      <c r="E424" s="77"/>
      <c r="F424" s="74"/>
      <c r="G424" s="85"/>
      <c r="H424" s="81"/>
      <c r="I424" s="85"/>
      <c r="J424" s="85"/>
      <c r="K424" s="243"/>
    </row>
    <row r="425" ht="3" customHeight="1">
      <c r="E425" s="78"/>
    </row>
    <row r="426" spans="1:11" ht="11.25">
      <c r="A426" s="93"/>
      <c r="B426" s="68"/>
      <c r="C426" s="68"/>
      <c r="D426" s="72"/>
      <c r="E426" s="75"/>
      <c r="F426" s="72"/>
      <c r="G426" s="83"/>
      <c r="H426" s="75"/>
      <c r="I426" s="83"/>
      <c r="J426" s="83"/>
      <c r="K426" s="231" t="s">
        <v>99</v>
      </c>
    </row>
    <row r="427" spans="1:15" ht="11.25">
      <c r="A427" s="66"/>
      <c r="B427" s="69"/>
      <c r="C427" s="69"/>
      <c r="D427" s="73"/>
      <c r="E427" s="76"/>
      <c r="F427" s="73"/>
      <c r="G427" s="84"/>
      <c r="H427" s="80"/>
      <c r="I427" s="84"/>
      <c r="K427" s="242" t="str">
        <f>O427</f>
        <v>X</v>
      </c>
      <c r="L427" s="229">
        <f>IF(ISNUMBER(G427),G427,999.99)+IF(ISNUMBER(G428),G428,999.99)</f>
        <v>1999.98</v>
      </c>
      <c r="M427" s="229">
        <f>IF(ISNUMBER(J427),J427,999.99)+IF(ISNUMBER(J428),J428,999.99)</f>
        <v>1999.98</v>
      </c>
      <c r="N427" s="230">
        <f>RANK(L427,$L$1:$L$450,0)+0.01*RANK(M427,$M$1:$M$450,0)</f>
        <v>1.01</v>
      </c>
      <c r="O427" s="230" t="str">
        <f>IF(M427&gt;999,"X",RANK(N427,$N$1:$N$450,0))</f>
        <v>X</v>
      </c>
    </row>
    <row r="428" spans="1:11" ht="11.25">
      <c r="A428" s="97"/>
      <c r="B428" s="70"/>
      <c r="C428" s="70"/>
      <c r="D428" s="74"/>
      <c r="E428" s="77"/>
      <c r="F428" s="74"/>
      <c r="G428" s="85"/>
      <c r="H428" s="81"/>
      <c r="I428" s="85"/>
      <c r="J428" s="85"/>
      <c r="K428" s="243"/>
    </row>
    <row r="429" ht="3" customHeight="1">
      <c r="E429" s="78"/>
    </row>
    <row r="430" spans="1:11" ht="11.25">
      <c r="A430" s="93"/>
      <c r="B430" s="68"/>
      <c r="C430" s="68"/>
      <c r="D430" s="72"/>
      <c r="E430" s="75"/>
      <c r="F430" s="72"/>
      <c r="G430" s="83"/>
      <c r="H430" s="75"/>
      <c r="I430" s="83"/>
      <c r="J430" s="83"/>
      <c r="K430" s="231" t="s">
        <v>99</v>
      </c>
    </row>
    <row r="431" spans="1:15" ht="11.25">
      <c r="A431" s="66"/>
      <c r="B431" s="69"/>
      <c r="C431" s="69"/>
      <c r="D431" s="73"/>
      <c r="E431" s="76"/>
      <c r="F431" s="73"/>
      <c r="G431" s="84"/>
      <c r="H431" s="80"/>
      <c r="I431" s="84"/>
      <c r="K431" s="242" t="str">
        <f>O431</f>
        <v>X</v>
      </c>
      <c r="L431" s="229">
        <f>IF(ISNUMBER(G431),G431,999.99)+IF(ISNUMBER(G432),G432,999.99)</f>
        <v>1999.98</v>
      </c>
      <c r="M431" s="229">
        <f>IF(ISNUMBER(J431),J431,999.99)+IF(ISNUMBER(J432),J432,999.99)</f>
        <v>1999.98</v>
      </c>
      <c r="N431" s="230">
        <f>RANK(L431,$L$1:$L$450,0)+0.01*RANK(M431,$M$1:$M$450,0)</f>
        <v>1.01</v>
      </c>
      <c r="O431" s="230" t="str">
        <f>IF(M431&gt;999,"X",RANK(N431,$N$1:$N$450,0))</f>
        <v>X</v>
      </c>
    </row>
    <row r="432" spans="1:11" ht="11.25">
      <c r="A432" s="97"/>
      <c r="B432" s="70"/>
      <c r="C432" s="70"/>
      <c r="D432" s="74"/>
      <c r="E432" s="77"/>
      <c r="F432" s="74"/>
      <c r="G432" s="85"/>
      <c r="H432" s="81"/>
      <c r="I432" s="85"/>
      <c r="J432" s="85"/>
      <c r="K432" s="243"/>
    </row>
    <row r="433" ht="3" customHeight="1">
      <c r="E433" s="78"/>
    </row>
    <row r="434" spans="1:11" ht="11.25">
      <c r="A434" s="93"/>
      <c r="B434" s="68"/>
      <c r="C434" s="68"/>
      <c r="D434" s="72"/>
      <c r="E434" s="75"/>
      <c r="F434" s="72"/>
      <c r="G434" s="83"/>
      <c r="H434" s="75"/>
      <c r="I434" s="83"/>
      <c r="J434" s="83"/>
      <c r="K434" s="231" t="s">
        <v>99</v>
      </c>
    </row>
    <row r="435" spans="1:15" ht="11.25">
      <c r="A435" s="66"/>
      <c r="B435" s="69"/>
      <c r="C435" s="69"/>
      <c r="D435" s="73"/>
      <c r="E435" s="76"/>
      <c r="F435" s="73"/>
      <c r="G435" s="84"/>
      <c r="H435" s="80"/>
      <c r="I435" s="84"/>
      <c r="K435" s="242" t="str">
        <f>O435</f>
        <v>X</v>
      </c>
      <c r="L435" s="229">
        <f>IF(ISNUMBER(G435),G435,999.99)+IF(ISNUMBER(G436),G436,999.99)</f>
        <v>1999.98</v>
      </c>
      <c r="M435" s="229">
        <f>IF(ISNUMBER(J435),J435,999.99)+IF(ISNUMBER(J436),J436,999.99)</f>
        <v>1999.98</v>
      </c>
      <c r="N435" s="230">
        <f>RANK(L435,$L$1:$L$450,0)+0.01*RANK(M435,$M$1:$M$450,0)</f>
        <v>1.01</v>
      </c>
      <c r="O435" s="230" t="str">
        <f>IF(M435&gt;999,"X",RANK(N435,$N$1:$N$450,0))</f>
        <v>X</v>
      </c>
    </row>
    <row r="436" spans="1:11" ht="11.25">
      <c r="A436" s="97"/>
      <c r="B436" s="70"/>
      <c r="C436" s="70"/>
      <c r="D436" s="74"/>
      <c r="E436" s="77"/>
      <c r="F436" s="74"/>
      <c r="G436" s="85"/>
      <c r="H436" s="81"/>
      <c r="I436" s="85"/>
      <c r="J436" s="85"/>
      <c r="K436" s="243"/>
    </row>
    <row r="437" ht="3" customHeight="1">
      <c r="E437" s="78"/>
    </row>
    <row r="438" spans="1:11" ht="11.25">
      <c r="A438" s="93"/>
      <c r="B438" s="68"/>
      <c r="C438" s="68"/>
      <c r="D438" s="72"/>
      <c r="E438" s="75"/>
      <c r="F438" s="72"/>
      <c r="G438" s="83"/>
      <c r="H438" s="75"/>
      <c r="I438" s="83"/>
      <c r="J438" s="83"/>
      <c r="K438" s="231" t="s">
        <v>99</v>
      </c>
    </row>
    <row r="439" spans="1:15" ht="11.25">
      <c r="A439" s="66"/>
      <c r="B439" s="69"/>
      <c r="C439" s="69"/>
      <c r="D439" s="73"/>
      <c r="E439" s="76"/>
      <c r="F439" s="73"/>
      <c r="G439" s="84"/>
      <c r="H439" s="80"/>
      <c r="I439" s="84"/>
      <c r="K439" s="242" t="str">
        <f>O439</f>
        <v>X</v>
      </c>
      <c r="L439" s="229">
        <f>IF(ISNUMBER(G439),G439,999.99)+IF(ISNUMBER(G440),G440,999.99)</f>
        <v>1999.98</v>
      </c>
      <c r="M439" s="229">
        <f>IF(ISNUMBER(J439),J439,999.99)+IF(ISNUMBER(J440),J440,999.99)</f>
        <v>1999.98</v>
      </c>
      <c r="N439" s="230">
        <f>RANK(L439,$L$1:$L$450,0)+0.01*RANK(M439,$M$1:$M$450,0)</f>
        <v>1.01</v>
      </c>
      <c r="O439" s="230" t="str">
        <f>IF(M439&gt;999,"X",RANK(N439,$N$1:$N$450,0))</f>
        <v>X</v>
      </c>
    </row>
    <row r="440" spans="1:11" ht="11.25">
      <c r="A440" s="97"/>
      <c r="B440" s="70"/>
      <c r="C440" s="70"/>
      <c r="D440" s="74"/>
      <c r="E440" s="77"/>
      <c r="F440" s="74"/>
      <c r="G440" s="85"/>
      <c r="H440" s="81"/>
      <c r="I440" s="85"/>
      <c r="J440" s="85"/>
      <c r="K440" s="243"/>
    </row>
    <row r="441" ht="3" customHeight="1">
      <c r="E441" s="78"/>
    </row>
    <row r="442" spans="1:11" ht="11.25">
      <c r="A442" s="93"/>
      <c r="B442" s="94"/>
      <c r="C442" s="94"/>
      <c r="D442" s="94"/>
      <c r="E442" s="94"/>
      <c r="F442" s="94"/>
      <c r="G442" s="94"/>
      <c r="H442" s="94"/>
      <c r="I442" s="94"/>
      <c r="J442" s="83"/>
      <c r="K442" s="231" t="s">
        <v>99</v>
      </c>
    </row>
    <row r="443" spans="1:15" ht="11.25">
      <c r="A443" s="95"/>
      <c r="B443" s="96"/>
      <c r="C443" s="96"/>
      <c r="D443" s="96"/>
      <c r="E443" s="96"/>
      <c r="F443" s="96"/>
      <c r="G443" s="96"/>
      <c r="H443" s="96"/>
      <c r="I443" s="96"/>
      <c r="K443" s="242" t="str">
        <f>O443</f>
        <v>X</v>
      </c>
      <c r="L443" s="229">
        <f>IF(ISNUMBER(G443),G443,999.99)+IF(ISNUMBER(G444),G444,999.99)</f>
        <v>1999.98</v>
      </c>
      <c r="M443" s="229">
        <f>IF(ISNUMBER(J443),J443,999.99)+IF(ISNUMBER(J444),J444,999.99)</f>
        <v>1999.98</v>
      </c>
      <c r="N443" s="230">
        <f>RANK(L443,$L$1:$L$450,0)+0.01*RANK(M443,$M$1:$M$450,0)</f>
        <v>1.01</v>
      </c>
      <c r="O443" s="230" t="str">
        <f>IF(M443&gt;999,"X",RANK(N443,$N$1:$N$450,0))</f>
        <v>X</v>
      </c>
    </row>
    <row r="444" spans="1:11" ht="11.25">
      <c r="A444" s="97"/>
      <c r="B444" s="98"/>
      <c r="C444" s="98"/>
      <c r="D444" s="98"/>
      <c r="E444" s="98"/>
      <c r="F444" s="98"/>
      <c r="G444" s="98"/>
      <c r="H444" s="98"/>
      <c r="I444" s="98"/>
      <c r="J444" s="85"/>
      <c r="K444" s="243"/>
    </row>
    <row r="445" ht="3" customHeight="1">
      <c r="E445" s="78"/>
    </row>
    <row r="446" spans="1:11" ht="11.25">
      <c r="A446" s="93"/>
      <c r="B446" s="94"/>
      <c r="C446" s="94"/>
      <c r="D446" s="94"/>
      <c r="E446" s="94"/>
      <c r="F446" s="94"/>
      <c r="G446" s="94"/>
      <c r="H446" s="94"/>
      <c r="I446" s="94"/>
      <c r="J446" s="83"/>
      <c r="K446" s="231" t="s">
        <v>99</v>
      </c>
    </row>
    <row r="447" spans="1:15" ht="11.25">
      <c r="A447" s="95"/>
      <c r="B447" s="96"/>
      <c r="C447" s="96"/>
      <c r="D447" s="96"/>
      <c r="E447" s="96"/>
      <c r="F447" s="96"/>
      <c r="G447" s="96"/>
      <c r="H447" s="96"/>
      <c r="I447" s="96"/>
      <c r="K447" s="242" t="str">
        <f>O447</f>
        <v>X</v>
      </c>
      <c r="L447" s="229">
        <f>IF(ISNUMBER(G447),G447,999.99)+IF(ISNUMBER(G448),G448,999.99)</f>
        <v>1999.98</v>
      </c>
      <c r="M447" s="229">
        <f>IF(ISNUMBER(J447),J447,999.99)+IF(ISNUMBER(J448),J448,999.99)</f>
        <v>1999.98</v>
      </c>
      <c r="N447" s="230">
        <f>RANK(L447,$L$1:$L$450,0)+0.01*RANK(M447,$M$1:$M$450,0)</f>
        <v>1.01</v>
      </c>
      <c r="O447" s="230" t="str">
        <f>IF(M447&gt;999,"X",RANK(N447,$N$1:$N$450,0))</f>
        <v>X</v>
      </c>
    </row>
    <row r="448" spans="1:11" ht="11.25">
      <c r="A448" s="97"/>
      <c r="B448" s="98"/>
      <c r="C448" s="98"/>
      <c r="D448" s="98"/>
      <c r="E448" s="98"/>
      <c r="F448" s="98"/>
      <c r="G448" s="98"/>
      <c r="H448" s="98"/>
      <c r="I448" s="98"/>
      <c r="J448" s="85"/>
      <c r="K448" s="243"/>
    </row>
    <row r="450" spans="6:15" ht="11.25">
      <c r="F450" s="96"/>
      <c r="K450" s="230"/>
      <c r="L450" s="230"/>
      <c r="M450" s="230"/>
      <c r="N450" s="230"/>
      <c r="O450" s="230"/>
    </row>
    <row r="451" spans="11:15" ht="11.25">
      <c r="K451" s="244"/>
      <c r="L451" s="229"/>
      <c r="M451" s="229"/>
      <c r="N451" s="230"/>
      <c r="O451" s="230"/>
    </row>
    <row r="452" spans="11:15" ht="11.25">
      <c r="K452" s="244"/>
      <c r="L452" s="230"/>
      <c r="M452" s="230"/>
      <c r="N452" s="230"/>
      <c r="O452" s="230"/>
    </row>
    <row r="453" spans="11:15" ht="11.25">
      <c r="K453" s="230"/>
      <c r="L453" s="230"/>
      <c r="M453" s="230"/>
      <c r="N453" s="230"/>
      <c r="O453" s="230"/>
    </row>
    <row r="454" spans="11:15" ht="11.25">
      <c r="K454" s="230"/>
      <c r="L454" s="230"/>
      <c r="M454" s="230"/>
      <c r="N454" s="230"/>
      <c r="O454" s="230"/>
    </row>
    <row r="455" spans="11:15" ht="11.25">
      <c r="K455" s="244"/>
      <c r="L455" s="229"/>
      <c r="M455" s="229"/>
      <c r="N455" s="230"/>
      <c r="O455" s="230"/>
    </row>
    <row r="456" spans="11:15" ht="11.25">
      <c r="K456" s="244"/>
      <c r="L456" s="230"/>
      <c r="M456" s="230"/>
      <c r="N456" s="230"/>
      <c r="O456" s="230"/>
    </row>
    <row r="457" spans="11:15" ht="11.25">
      <c r="K457" s="230"/>
      <c r="L457" s="230"/>
      <c r="M457" s="230"/>
      <c r="N457" s="230"/>
      <c r="O457" s="230"/>
    </row>
    <row r="458" spans="11:15" ht="11.25">
      <c r="K458" s="230"/>
      <c r="L458" s="230"/>
      <c r="M458" s="230"/>
      <c r="N458" s="230"/>
      <c r="O458" s="230"/>
    </row>
    <row r="459" spans="11:15" ht="11.25">
      <c r="K459" s="244"/>
      <c r="L459" s="229"/>
      <c r="M459" s="229"/>
      <c r="N459" s="230"/>
      <c r="O459" s="230"/>
    </row>
    <row r="460" spans="11:15" ht="11.25">
      <c r="K460" s="244"/>
      <c r="L460" s="230"/>
      <c r="M460" s="230"/>
      <c r="N460" s="230"/>
      <c r="O460" s="230"/>
    </row>
    <row r="461" spans="11:15" ht="11.25">
      <c r="K461" s="230"/>
      <c r="L461" s="230"/>
      <c r="M461" s="230"/>
      <c r="N461" s="230"/>
      <c r="O461" s="230"/>
    </row>
    <row r="462" spans="11:15" ht="11.25">
      <c r="K462" s="230"/>
      <c r="L462" s="230"/>
      <c r="M462" s="230"/>
      <c r="N462" s="230"/>
      <c r="O462" s="230"/>
    </row>
    <row r="463" spans="11:15" ht="11.25">
      <c r="K463" s="244"/>
      <c r="L463" s="229"/>
      <c r="M463" s="229"/>
      <c r="N463" s="230"/>
      <c r="O463" s="230"/>
    </row>
    <row r="464" spans="11:15" ht="11.25">
      <c r="K464" s="244"/>
      <c r="L464" s="230"/>
      <c r="M464" s="230"/>
      <c r="N464" s="230"/>
      <c r="O464" s="230"/>
    </row>
    <row r="465" spans="11:15" ht="11.25">
      <c r="K465" s="230"/>
      <c r="L465" s="230"/>
      <c r="M465" s="230"/>
      <c r="N465" s="230"/>
      <c r="O465" s="230"/>
    </row>
    <row r="466" spans="11:15" ht="11.25">
      <c r="K466" s="230"/>
      <c r="L466" s="230"/>
      <c r="M466" s="230"/>
      <c r="N466" s="230"/>
      <c r="O466" s="230"/>
    </row>
    <row r="467" spans="11:15" ht="11.25">
      <c r="K467" s="244"/>
      <c r="L467" s="229"/>
      <c r="M467" s="229"/>
      <c r="N467" s="230"/>
      <c r="O467" s="230"/>
    </row>
    <row r="468" spans="11:15" ht="11.25">
      <c r="K468" s="244"/>
      <c r="L468" s="230"/>
      <c r="M468" s="230"/>
      <c r="N468" s="230"/>
      <c r="O468" s="230"/>
    </row>
    <row r="469" spans="11:15" ht="11.25">
      <c r="K469" s="230"/>
      <c r="L469" s="230"/>
      <c r="M469" s="230"/>
      <c r="N469" s="230"/>
      <c r="O469" s="230"/>
    </row>
    <row r="470" spans="11:15" ht="11.25">
      <c r="K470" s="230"/>
      <c r="L470" s="230"/>
      <c r="M470" s="230"/>
      <c r="N470" s="230"/>
      <c r="O470" s="230"/>
    </row>
    <row r="471" spans="11:15" ht="11.25">
      <c r="K471" s="244"/>
      <c r="L471" s="229"/>
      <c r="M471" s="229"/>
      <c r="N471" s="230"/>
      <c r="O471" s="230"/>
    </row>
    <row r="472" spans="11:15" ht="11.25">
      <c r="K472" s="244"/>
      <c r="L472" s="230"/>
      <c r="M472" s="230"/>
      <c r="N472" s="230"/>
      <c r="O472" s="230"/>
    </row>
    <row r="473" spans="11:15" ht="11.25">
      <c r="K473" s="230"/>
      <c r="L473" s="230"/>
      <c r="M473" s="230"/>
      <c r="N473" s="230"/>
      <c r="O473" s="230"/>
    </row>
    <row r="474" spans="11:15" ht="11.25">
      <c r="K474" s="230"/>
      <c r="L474" s="230"/>
      <c r="M474" s="230"/>
      <c r="N474" s="230"/>
      <c r="O474" s="230"/>
    </row>
    <row r="475" spans="11:15" ht="11.25">
      <c r="K475" s="244"/>
      <c r="L475" s="229"/>
      <c r="M475" s="229"/>
      <c r="N475" s="230"/>
      <c r="O475" s="230"/>
    </row>
    <row r="476" spans="11:15" ht="11.25">
      <c r="K476" s="244"/>
      <c r="L476" s="230"/>
      <c r="M476" s="230"/>
      <c r="N476" s="230"/>
      <c r="O476" s="230"/>
    </row>
    <row r="477" spans="11:15" ht="11.25">
      <c r="K477" s="230"/>
      <c r="L477" s="230"/>
      <c r="M477" s="230"/>
      <c r="N477" s="230"/>
      <c r="O477" s="230"/>
    </row>
    <row r="478" spans="11:15" ht="11.25">
      <c r="K478" s="230"/>
      <c r="L478" s="230"/>
      <c r="M478" s="230"/>
      <c r="N478" s="230"/>
      <c r="O478" s="230"/>
    </row>
    <row r="479" spans="11:15" ht="11.25">
      <c r="K479" s="244"/>
      <c r="L479" s="229"/>
      <c r="M479" s="229"/>
      <c r="N479" s="230"/>
      <c r="O479" s="230"/>
    </row>
    <row r="480" spans="11:15" ht="11.25">
      <c r="K480" s="244"/>
      <c r="L480" s="230"/>
      <c r="M480" s="230"/>
      <c r="N480" s="230"/>
      <c r="O480" s="230"/>
    </row>
    <row r="481" spans="11:15" ht="11.25">
      <c r="K481" s="230"/>
      <c r="L481" s="230"/>
      <c r="M481" s="230"/>
      <c r="N481" s="230"/>
      <c r="O481" s="230"/>
    </row>
    <row r="482" spans="11:15" ht="11.25">
      <c r="K482" s="230"/>
      <c r="L482" s="230"/>
      <c r="M482" s="230"/>
      <c r="N482" s="230"/>
      <c r="O482" s="230"/>
    </row>
    <row r="483" spans="11:15" ht="11.25">
      <c r="K483" s="244"/>
      <c r="L483" s="229"/>
      <c r="M483" s="229"/>
      <c r="N483" s="230"/>
      <c r="O483" s="230"/>
    </row>
    <row r="484" spans="11:15" ht="11.25">
      <c r="K484" s="244"/>
      <c r="L484" s="230"/>
      <c r="M484" s="230"/>
      <c r="N484" s="230"/>
      <c r="O484" s="230"/>
    </row>
    <row r="485" spans="11:15" ht="11.25">
      <c r="K485" s="230"/>
      <c r="L485" s="230"/>
      <c r="M485" s="230"/>
      <c r="N485" s="230"/>
      <c r="O485" s="230"/>
    </row>
    <row r="486" spans="11:15" ht="11.25">
      <c r="K486" s="230"/>
      <c r="L486" s="230"/>
      <c r="M486" s="230"/>
      <c r="N486" s="230"/>
      <c r="O486" s="230"/>
    </row>
    <row r="487" spans="11:15" ht="11.25">
      <c r="K487" s="244"/>
      <c r="L487" s="229"/>
      <c r="M487" s="229"/>
      <c r="N487" s="230"/>
      <c r="O487" s="230"/>
    </row>
    <row r="488" spans="11:15" ht="11.25">
      <c r="K488" s="244"/>
      <c r="L488" s="230"/>
      <c r="M488" s="230"/>
      <c r="N488" s="230"/>
      <c r="O488" s="230"/>
    </row>
    <row r="489" spans="11:15" ht="11.25">
      <c r="K489" s="230"/>
      <c r="L489" s="230"/>
      <c r="M489" s="230"/>
      <c r="N489" s="230"/>
      <c r="O489" s="230"/>
    </row>
    <row r="490" spans="11:15" ht="11.25">
      <c r="K490" s="230"/>
      <c r="L490" s="230"/>
      <c r="M490" s="230"/>
      <c r="N490" s="230"/>
      <c r="O490" s="230"/>
    </row>
    <row r="491" spans="11:15" ht="11.25">
      <c r="K491" s="244"/>
      <c r="L491" s="229"/>
      <c r="M491" s="229"/>
      <c r="N491" s="230"/>
      <c r="O491" s="230"/>
    </row>
    <row r="492" spans="11:15" ht="11.25">
      <c r="K492" s="244"/>
      <c r="L492" s="230"/>
      <c r="M492" s="230"/>
      <c r="N492" s="230"/>
      <c r="O492" s="230"/>
    </row>
    <row r="493" spans="11:15" ht="11.25">
      <c r="K493" s="230"/>
      <c r="L493" s="230"/>
      <c r="M493" s="230"/>
      <c r="N493" s="230"/>
      <c r="O493" s="230"/>
    </row>
    <row r="494" spans="11:15" ht="11.25">
      <c r="K494" s="230"/>
      <c r="L494" s="230"/>
      <c r="M494" s="230"/>
      <c r="N494" s="230"/>
      <c r="O494" s="230"/>
    </row>
    <row r="495" spans="11:15" ht="11.25">
      <c r="K495" s="244"/>
      <c r="L495" s="229"/>
      <c r="M495" s="229"/>
      <c r="N495" s="230"/>
      <c r="O495" s="230"/>
    </row>
    <row r="496" spans="11:15" ht="11.25">
      <c r="K496" s="244"/>
      <c r="L496" s="230"/>
      <c r="M496" s="230"/>
      <c r="N496" s="230"/>
      <c r="O496" s="230"/>
    </row>
    <row r="497" spans="11:15" ht="11.25">
      <c r="K497" s="230"/>
      <c r="L497" s="230"/>
      <c r="M497" s="230"/>
      <c r="N497" s="230"/>
      <c r="O497" s="230"/>
    </row>
    <row r="498" spans="11:15" ht="11.25">
      <c r="K498" s="230"/>
      <c r="L498" s="230"/>
      <c r="M498" s="230"/>
      <c r="N498" s="230"/>
      <c r="O498" s="230"/>
    </row>
    <row r="499" spans="11:15" ht="11.25">
      <c r="K499" s="244"/>
      <c r="L499" s="229"/>
      <c r="M499" s="229"/>
      <c r="N499" s="230"/>
      <c r="O499" s="230"/>
    </row>
    <row r="500" spans="11:15" ht="11.25">
      <c r="K500" s="244"/>
      <c r="L500" s="230"/>
      <c r="M500" s="230"/>
      <c r="N500" s="230"/>
      <c r="O500" s="230"/>
    </row>
    <row r="501" spans="11:15" ht="11.25">
      <c r="K501" s="230"/>
      <c r="L501" s="230"/>
      <c r="M501" s="230"/>
      <c r="N501" s="230"/>
      <c r="O501" s="230"/>
    </row>
    <row r="502" spans="11:15" ht="11.25">
      <c r="K502" s="230"/>
      <c r="L502" s="230"/>
      <c r="M502" s="230"/>
      <c r="N502" s="230"/>
      <c r="O502" s="230"/>
    </row>
    <row r="503" spans="11:15" ht="11.25">
      <c r="K503" s="244"/>
      <c r="L503" s="229"/>
      <c r="M503" s="229"/>
      <c r="N503" s="230"/>
      <c r="O503" s="230"/>
    </row>
    <row r="504" spans="11:15" ht="11.25">
      <c r="K504" s="244"/>
      <c r="L504" s="230"/>
      <c r="M504" s="230"/>
      <c r="N504" s="230"/>
      <c r="O504" s="230"/>
    </row>
    <row r="505" spans="11:15" ht="11.25">
      <c r="K505" s="230"/>
      <c r="L505" s="230"/>
      <c r="M505" s="230"/>
      <c r="N505" s="230"/>
      <c r="O505" s="230"/>
    </row>
    <row r="506" spans="11:15" ht="11.25">
      <c r="K506" s="230"/>
      <c r="L506" s="230"/>
      <c r="M506" s="230"/>
      <c r="N506" s="230"/>
      <c r="O506" s="230"/>
    </row>
    <row r="507" spans="11:15" ht="11.25">
      <c r="K507" s="244"/>
      <c r="L507" s="229"/>
      <c r="M507" s="229"/>
      <c r="N507" s="230"/>
      <c r="O507" s="230"/>
    </row>
    <row r="508" spans="11:15" ht="11.25">
      <c r="K508" s="244"/>
      <c r="L508" s="230"/>
      <c r="M508" s="230"/>
      <c r="N508" s="230"/>
      <c r="O508" s="230"/>
    </row>
    <row r="509" spans="11:15" ht="11.25">
      <c r="K509" s="230"/>
      <c r="L509" s="230"/>
      <c r="M509" s="230"/>
      <c r="N509" s="230"/>
      <c r="O509" s="230"/>
    </row>
    <row r="510" spans="11:15" ht="11.25">
      <c r="K510" s="230"/>
      <c r="L510" s="230"/>
      <c r="M510" s="230"/>
      <c r="N510" s="230"/>
      <c r="O510" s="230"/>
    </row>
    <row r="511" spans="11:15" ht="11.25">
      <c r="K511" s="244"/>
      <c r="L511" s="229"/>
      <c r="M511" s="229"/>
      <c r="N511" s="230"/>
      <c r="O511" s="230"/>
    </row>
    <row r="512" spans="11:15" ht="11.25">
      <c r="K512" s="244"/>
      <c r="L512" s="230"/>
      <c r="M512" s="230"/>
      <c r="N512" s="230"/>
      <c r="O512" s="230"/>
    </row>
    <row r="513" spans="11:15" ht="11.25">
      <c r="K513" s="230"/>
      <c r="L513" s="230"/>
      <c r="M513" s="230"/>
      <c r="N513" s="230"/>
      <c r="O513" s="230"/>
    </row>
    <row r="514" spans="11:15" ht="11.25">
      <c r="K514" s="230"/>
      <c r="L514" s="230"/>
      <c r="M514" s="230"/>
      <c r="N514" s="230"/>
      <c r="O514" s="230"/>
    </row>
    <row r="515" spans="11:15" ht="11.25">
      <c r="K515" s="244"/>
      <c r="L515" s="229"/>
      <c r="M515" s="229"/>
      <c r="N515" s="230"/>
      <c r="O515" s="230"/>
    </row>
    <row r="516" spans="11:15" ht="11.25">
      <c r="K516" s="244"/>
      <c r="L516" s="230"/>
      <c r="M516" s="230"/>
      <c r="N516" s="230"/>
      <c r="O516" s="230"/>
    </row>
    <row r="517" spans="11:15" ht="11.25">
      <c r="K517" s="230"/>
      <c r="L517" s="230"/>
      <c r="M517" s="230"/>
      <c r="N517" s="230"/>
      <c r="O517" s="230"/>
    </row>
    <row r="518" spans="11:15" ht="11.25">
      <c r="K518" s="230"/>
      <c r="L518" s="230"/>
      <c r="M518" s="230"/>
      <c r="N518" s="230"/>
      <c r="O518" s="230"/>
    </row>
    <row r="519" spans="11:15" ht="11.25">
      <c r="K519" s="244"/>
      <c r="L519" s="229"/>
      <c r="M519" s="229"/>
      <c r="N519" s="230"/>
      <c r="O519" s="230"/>
    </row>
    <row r="520" spans="11:15" ht="11.25">
      <c r="K520" s="244"/>
      <c r="L520" s="230"/>
      <c r="M520" s="230"/>
      <c r="N520" s="230"/>
      <c r="O520" s="230"/>
    </row>
    <row r="521" spans="11:15" ht="11.25">
      <c r="K521" s="230"/>
      <c r="L521" s="230"/>
      <c r="M521" s="230"/>
      <c r="N521" s="230"/>
      <c r="O521" s="230"/>
    </row>
    <row r="522" spans="11:15" ht="11.25">
      <c r="K522" s="230"/>
      <c r="L522" s="230"/>
      <c r="M522" s="230"/>
      <c r="N522" s="230"/>
      <c r="O522" s="230"/>
    </row>
    <row r="523" spans="11:15" ht="11.25">
      <c r="K523" s="244"/>
      <c r="L523" s="229"/>
      <c r="M523" s="229"/>
      <c r="N523" s="230"/>
      <c r="O523" s="230"/>
    </row>
    <row r="524" spans="11:15" ht="11.25">
      <c r="K524" s="244"/>
      <c r="L524" s="230"/>
      <c r="M524" s="230"/>
      <c r="N524" s="230"/>
      <c r="O524" s="230"/>
    </row>
    <row r="525" spans="11:15" ht="11.25">
      <c r="K525" s="230"/>
      <c r="L525" s="230"/>
      <c r="M525" s="230"/>
      <c r="N525" s="230"/>
      <c r="O525" s="230"/>
    </row>
    <row r="526" spans="11:15" ht="11.25">
      <c r="K526" s="230"/>
      <c r="L526" s="230"/>
      <c r="M526" s="230"/>
      <c r="N526" s="230"/>
      <c r="O526" s="230"/>
    </row>
    <row r="527" spans="11:15" ht="11.25">
      <c r="K527" s="244"/>
      <c r="L527" s="229"/>
      <c r="M527" s="229"/>
      <c r="N527" s="230"/>
      <c r="O527" s="230"/>
    </row>
    <row r="528" spans="11:15" ht="11.25">
      <c r="K528" s="244"/>
      <c r="L528" s="230"/>
      <c r="M528" s="230"/>
      <c r="N528" s="230"/>
      <c r="O528" s="230"/>
    </row>
    <row r="529" spans="11:15" ht="11.25">
      <c r="K529" s="230"/>
      <c r="L529" s="230"/>
      <c r="M529" s="230"/>
      <c r="N529" s="230"/>
      <c r="O529" s="230"/>
    </row>
    <row r="530" spans="11:15" ht="11.25">
      <c r="K530" s="230"/>
      <c r="L530" s="230"/>
      <c r="M530" s="230"/>
      <c r="N530" s="230"/>
      <c r="O530" s="230"/>
    </row>
    <row r="531" spans="11:15" ht="11.25">
      <c r="K531" s="244"/>
      <c r="L531" s="229"/>
      <c r="M531" s="229"/>
      <c r="N531" s="230"/>
      <c r="O531" s="230"/>
    </row>
    <row r="532" spans="11:15" ht="11.25">
      <c r="K532" s="244"/>
      <c r="L532" s="230"/>
      <c r="M532" s="230"/>
      <c r="N532" s="230"/>
      <c r="O532" s="230"/>
    </row>
    <row r="533" spans="11:15" ht="11.25">
      <c r="K533" s="230"/>
      <c r="L533" s="230"/>
      <c r="M533" s="230"/>
      <c r="N533" s="230"/>
      <c r="O533" s="230"/>
    </row>
    <row r="534" spans="11:15" ht="11.25">
      <c r="K534" s="230"/>
      <c r="L534" s="230"/>
      <c r="M534" s="230"/>
      <c r="N534" s="230"/>
      <c r="O534" s="230"/>
    </row>
    <row r="535" spans="11:15" ht="11.25">
      <c r="K535" s="230"/>
      <c r="L535" s="230"/>
      <c r="M535" s="230"/>
      <c r="N535" s="230"/>
      <c r="O535" s="230"/>
    </row>
    <row r="536" spans="11:15" ht="11.25">
      <c r="K536" s="230"/>
      <c r="L536" s="230"/>
      <c r="M536" s="230"/>
      <c r="N536" s="230"/>
      <c r="O536" s="230"/>
    </row>
    <row r="537" spans="11:15" ht="11.25">
      <c r="K537" s="230"/>
      <c r="L537" s="230"/>
      <c r="M537" s="230"/>
      <c r="N537" s="230"/>
      <c r="O537" s="230"/>
    </row>
    <row r="538" spans="11:15" ht="11.25">
      <c r="K538" s="230"/>
      <c r="L538" s="230"/>
      <c r="M538" s="230"/>
      <c r="N538" s="230"/>
      <c r="O538" s="230"/>
    </row>
    <row r="539" spans="11:15" ht="11.25">
      <c r="K539" s="230"/>
      <c r="L539" s="230"/>
      <c r="M539" s="230"/>
      <c r="N539" s="230"/>
      <c r="O539" s="230"/>
    </row>
    <row r="540" spans="11:15" ht="11.25">
      <c r="K540" s="230"/>
      <c r="L540" s="230"/>
      <c r="M540" s="230"/>
      <c r="N540" s="230"/>
      <c r="O540" s="230"/>
    </row>
    <row r="541" spans="11:15" ht="11.25">
      <c r="K541" s="230"/>
      <c r="L541" s="230"/>
      <c r="M541" s="230"/>
      <c r="N541" s="230"/>
      <c r="O541" s="230"/>
    </row>
    <row r="542" spans="11:15" ht="11.25">
      <c r="K542" s="230"/>
      <c r="L542" s="230"/>
      <c r="M542" s="230"/>
      <c r="N542" s="230"/>
      <c r="O542" s="230"/>
    </row>
    <row r="543" spans="11:15" ht="11.25">
      <c r="K543" s="230"/>
      <c r="L543" s="230"/>
      <c r="M543" s="230"/>
      <c r="N543" s="230"/>
      <c r="O543" s="230"/>
    </row>
    <row r="544" spans="11:15" ht="11.25">
      <c r="K544" s="230"/>
      <c r="L544" s="230"/>
      <c r="M544" s="230"/>
      <c r="N544" s="230"/>
      <c r="O544" s="230"/>
    </row>
    <row r="545" spans="11:15" ht="11.25">
      <c r="K545" s="230"/>
      <c r="L545" s="230"/>
      <c r="M545" s="230"/>
      <c r="N545" s="230"/>
      <c r="O545" s="230"/>
    </row>
    <row r="546" spans="11:15" ht="11.25">
      <c r="K546" s="230"/>
      <c r="L546" s="230"/>
      <c r="M546" s="230"/>
      <c r="N546" s="230"/>
      <c r="O546" s="230"/>
    </row>
    <row r="547" spans="11:15" ht="11.25">
      <c r="K547" s="230"/>
      <c r="L547" s="230"/>
      <c r="M547" s="230"/>
      <c r="N547" s="230"/>
      <c r="O547" s="230"/>
    </row>
    <row r="548" spans="11:15" ht="11.25">
      <c r="K548" s="230"/>
      <c r="L548" s="230"/>
      <c r="M548" s="230"/>
      <c r="N548" s="230"/>
      <c r="O548" s="230"/>
    </row>
    <row r="549" spans="11:15" ht="11.25">
      <c r="K549" s="230"/>
      <c r="L549" s="230"/>
      <c r="M549" s="230"/>
      <c r="N549" s="230"/>
      <c r="O549" s="230"/>
    </row>
    <row r="550" spans="11:15" ht="11.25">
      <c r="K550" s="230"/>
      <c r="L550" s="230"/>
      <c r="M550" s="230"/>
      <c r="N550" s="230"/>
      <c r="O550" s="230"/>
    </row>
    <row r="551" spans="11:15" ht="11.25">
      <c r="K551" s="230"/>
      <c r="L551" s="230"/>
      <c r="M551" s="230"/>
      <c r="N551" s="230"/>
      <c r="O551" s="230"/>
    </row>
    <row r="552" spans="11:15" ht="11.25">
      <c r="K552" s="230"/>
      <c r="L552" s="230"/>
      <c r="M552" s="230"/>
      <c r="N552" s="230"/>
      <c r="O552" s="230"/>
    </row>
    <row r="553" spans="11:15" ht="11.25">
      <c r="K553" s="230"/>
      <c r="L553" s="230"/>
      <c r="M553" s="230"/>
      <c r="N553" s="230"/>
      <c r="O553" s="230"/>
    </row>
    <row r="554" spans="11:15" ht="11.25">
      <c r="K554" s="230"/>
      <c r="L554" s="230"/>
      <c r="M554" s="230"/>
      <c r="N554" s="230"/>
      <c r="O554" s="230"/>
    </row>
    <row r="555" spans="11:15" ht="11.25">
      <c r="K555" s="230"/>
      <c r="L555" s="230"/>
      <c r="M555" s="230"/>
      <c r="N555" s="230"/>
      <c r="O555" s="230"/>
    </row>
    <row r="556" spans="11:15" ht="11.25">
      <c r="K556" s="230"/>
      <c r="L556" s="230"/>
      <c r="M556" s="230"/>
      <c r="N556" s="230"/>
      <c r="O556" s="230"/>
    </row>
    <row r="557" spans="11:15" ht="11.25">
      <c r="K557" s="230"/>
      <c r="L557" s="230"/>
      <c r="M557" s="230"/>
      <c r="N557" s="230"/>
      <c r="O557" s="230"/>
    </row>
    <row r="558" spans="11:15" ht="11.25">
      <c r="K558" s="230"/>
      <c r="L558" s="230"/>
      <c r="M558" s="230"/>
      <c r="N558" s="230"/>
      <c r="O558" s="230"/>
    </row>
    <row r="559" spans="11:15" ht="11.25">
      <c r="K559" s="230"/>
      <c r="L559" s="230"/>
      <c r="M559" s="230"/>
      <c r="N559" s="230"/>
      <c r="O559" s="230"/>
    </row>
    <row r="560" spans="11:15" ht="11.25">
      <c r="K560" s="230"/>
      <c r="L560" s="230"/>
      <c r="M560" s="230"/>
      <c r="N560" s="230"/>
      <c r="O560" s="230"/>
    </row>
    <row r="561" spans="11:15" ht="11.25">
      <c r="K561" s="230"/>
      <c r="L561" s="230"/>
      <c r="M561" s="230"/>
      <c r="N561" s="230"/>
      <c r="O561" s="230"/>
    </row>
    <row r="562" spans="11:15" ht="11.25">
      <c r="K562" s="230"/>
      <c r="L562" s="230"/>
      <c r="M562" s="230"/>
      <c r="N562" s="230"/>
      <c r="O562" s="230"/>
    </row>
    <row r="563" spans="11:15" ht="11.25">
      <c r="K563" s="230"/>
      <c r="L563" s="230"/>
      <c r="M563" s="230"/>
      <c r="N563" s="230"/>
      <c r="O563" s="230"/>
    </row>
    <row r="564" spans="11:15" ht="11.25">
      <c r="K564" s="230"/>
      <c r="L564" s="230"/>
      <c r="M564" s="230"/>
      <c r="N564" s="230"/>
      <c r="O564" s="230"/>
    </row>
    <row r="565" spans="11:15" ht="11.25">
      <c r="K565" s="230"/>
      <c r="L565" s="230"/>
      <c r="M565" s="230"/>
      <c r="N565" s="230"/>
      <c r="O565" s="230"/>
    </row>
    <row r="566" spans="11:15" ht="11.25">
      <c r="K566" s="230"/>
      <c r="L566" s="230"/>
      <c r="M566" s="230"/>
      <c r="N566" s="230"/>
      <c r="O566" s="230"/>
    </row>
    <row r="567" spans="11:15" ht="11.25">
      <c r="K567" s="230"/>
      <c r="L567" s="230"/>
      <c r="M567" s="230"/>
      <c r="N567" s="230"/>
      <c r="O567" s="230"/>
    </row>
    <row r="568" spans="11:15" ht="11.25">
      <c r="K568" s="230"/>
      <c r="L568" s="230"/>
      <c r="M568" s="230"/>
      <c r="N568" s="230"/>
      <c r="O568" s="230"/>
    </row>
    <row r="569" spans="11:15" ht="11.25">
      <c r="K569" s="230"/>
      <c r="L569" s="230"/>
      <c r="M569" s="230"/>
      <c r="N569" s="230"/>
      <c r="O569" s="230"/>
    </row>
    <row r="570" spans="11:15" ht="11.25">
      <c r="K570" s="230"/>
      <c r="L570" s="230"/>
      <c r="M570" s="230"/>
      <c r="N570" s="230"/>
      <c r="O570" s="230"/>
    </row>
    <row r="571" spans="11:15" ht="11.25">
      <c r="K571" s="230"/>
      <c r="L571" s="230"/>
      <c r="M571" s="230"/>
      <c r="N571" s="230"/>
      <c r="O571" s="230"/>
    </row>
    <row r="572" spans="11:15" ht="11.25">
      <c r="K572" s="230"/>
      <c r="L572" s="230"/>
      <c r="M572" s="230"/>
      <c r="N572" s="230"/>
      <c r="O572" s="230"/>
    </row>
    <row r="573" spans="11:15" ht="11.25">
      <c r="K573" s="230"/>
      <c r="L573" s="230"/>
      <c r="M573" s="230"/>
      <c r="N573" s="230"/>
      <c r="O573" s="230"/>
    </row>
    <row r="574" spans="11:15" ht="11.25">
      <c r="K574" s="230"/>
      <c r="L574" s="230"/>
      <c r="M574" s="230"/>
      <c r="N574" s="230"/>
      <c r="O574" s="230"/>
    </row>
    <row r="575" spans="11:15" ht="11.25">
      <c r="K575" s="230"/>
      <c r="L575" s="230"/>
      <c r="M575" s="230"/>
      <c r="N575" s="230"/>
      <c r="O575" s="230"/>
    </row>
    <row r="576" spans="11:15" ht="11.25">
      <c r="K576" s="230"/>
      <c r="L576" s="230"/>
      <c r="M576" s="230"/>
      <c r="N576" s="230"/>
      <c r="O576" s="230"/>
    </row>
    <row r="577" spans="11:15" ht="11.25">
      <c r="K577" s="230"/>
      <c r="L577" s="230"/>
      <c r="M577" s="230"/>
      <c r="N577" s="230"/>
      <c r="O577" s="230"/>
    </row>
    <row r="578" spans="11:15" ht="11.25">
      <c r="K578" s="230"/>
      <c r="L578" s="230"/>
      <c r="M578" s="230"/>
      <c r="N578" s="230"/>
      <c r="O578" s="230"/>
    </row>
    <row r="579" spans="11:15" ht="11.25">
      <c r="K579" s="230"/>
      <c r="L579" s="230"/>
      <c r="M579" s="230"/>
      <c r="N579" s="230"/>
      <c r="O579" s="230"/>
    </row>
    <row r="580" spans="11:15" ht="11.25">
      <c r="K580" s="230"/>
      <c r="L580" s="230"/>
      <c r="M580" s="230"/>
      <c r="N580" s="230"/>
      <c r="O580" s="230"/>
    </row>
    <row r="581" spans="11:15" ht="11.25">
      <c r="K581" s="230"/>
      <c r="L581" s="230"/>
      <c r="M581" s="230"/>
      <c r="N581" s="230"/>
      <c r="O581" s="230"/>
    </row>
    <row r="582" spans="11:15" ht="11.25">
      <c r="K582" s="230"/>
      <c r="L582" s="230"/>
      <c r="M582" s="230"/>
      <c r="N582" s="230"/>
      <c r="O582" s="230"/>
    </row>
    <row r="583" spans="11:15" ht="11.25">
      <c r="K583" s="230"/>
      <c r="L583" s="230"/>
      <c r="M583" s="230"/>
      <c r="N583" s="230"/>
      <c r="O583" s="230"/>
    </row>
    <row r="584" spans="11:15" ht="11.25">
      <c r="K584" s="230"/>
      <c r="L584" s="230"/>
      <c r="M584" s="230"/>
      <c r="N584" s="230"/>
      <c r="O584" s="230"/>
    </row>
    <row r="585" spans="11:15" ht="11.25">
      <c r="K585" s="230"/>
      <c r="L585" s="230"/>
      <c r="M585" s="230"/>
      <c r="N585" s="230"/>
      <c r="O585" s="230"/>
    </row>
    <row r="586" spans="11:15" ht="11.25">
      <c r="K586" s="230"/>
      <c r="L586" s="230"/>
      <c r="M586" s="230"/>
      <c r="N586" s="230"/>
      <c r="O586" s="230"/>
    </row>
    <row r="587" spans="11:15" ht="11.25">
      <c r="K587" s="230"/>
      <c r="L587" s="230"/>
      <c r="M587" s="230"/>
      <c r="N587" s="230"/>
      <c r="O587" s="230"/>
    </row>
    <row r="588" spans="11:15" ht="11.25">
      <c r="K588" s="230"/>
      <c r="L588" s="230"/>
      <c r="M588" s="230"/>
      <c r="N588" s="230"/>
      <c r="O588" s="230"/>
    </row>
    <row r="589" spans="11:15" ht="11.25">
      <c r="K589" s="230"/>
      <c r="L589" s="230"/>
      <c r="M589" s="230"/>
      <c r="N589" s="230"/>
      <c r="O589" s="230"/>
    </row>
    <row r="590" spans="11:15" ht="11.25">
      <c r="K590" s="230"/>
      <c r="L590" s="230"/>
      <c r="M590" s="230"/>
      <c r="N590" s="230"/>
      <c r="O590" s="230"/>
    </row>
    <row r="591" spans="11:15" ht="11.25">
      <c r="K591" s="230"/>
      <c r="L591" s="230"/>
      <c r="M591" s="230"/>
      <c r="N591" s="230"/>
      <c r="O591" s="230"/>
    </row>
    <row r="592" spans="11:15" ht="11.25">
      <c r="K592" s="230"/>
      <c r="L592" s="230"/>
      <c r="M592" s="230"/>
      <c r="N592" s="230"/>
      <c r="O592" s="230"/>
    </row>
    <row r="593" spans="11:15" ht="11.25">
      <c r="K593" s="230"/>
      <c r="L593" s="230"/>
      <c r="M593" s="230"/>
      <c r="N593" s="230"/>
      <c r="O593" s="230"/>
    </row>
    <row r="594" spans="11:15" ht="11.25">
      <c r="K594" s="230"/>
      <c r="L594" s="230"/>
      <c r="M594" s="230"/>
      <c r="N594" s="230"/>
      <c r="O594" s="230"/>
    </row>
    <row r="595" spans="11:15" ht="11.25">
      <c r="K595" s="230"/>
      <c r="L595" s="230"/>
      <c r="M595" s="230"/>
      <c r="N595" s="230"/>
      <c r="O595" s="230"/>
    </row>
    <row r="596" spans="11:15" ht="11.25">
      <c r="K596" s="230"/>
      <c r="L596" s="230"/>
      <c r="M596" s="230"/>
      <c r="N596" s="230"/>
      <c r="O596" s="230"/>
    </row>
    <row r="597" spans="11:15" ht="11.25">
      <c r="K597" s="230"/>
      <c r="L597" s="230"/>
      <c r="M597" s="230"/>
      <c r="N597" s="230"/>
      <c r="O597" s="230"/>
    </row>
    <row r="598" spans="11:15" ht="11.25">
      <c r="K598" s="230"/>
      <c r="L598" s="230"/>
      <c r="M598" s="230"/>
      <c r="N598" s="230"/>
      <c r="O598" s="230"/>
    </row>
    <row r="599" spans="11:15" ht="11.25">
      <c r="K599" s="230"/>
      <c r="L599" s="230"/>
      <c r="M599" s="230"/>
      <c r="N599" s="230"/>
      <c r="O599" s="230"/>
    </row>
    <row r="600" spans="11:15" ht="11.25">
      <c r="K600" s="230"/>
      <c r="L600" s="230"/>
      <c r="M600" s="230"/>
      <c r="N600" s="230"/>
      <c r="O600" s="230"/>
    </row>
    <row r="601" spans="11:15" ht="11.25">
      <c r="K601" s="230"/>
      <c r="L601" s="230"/>
      <c r="M601" s="230"/>
      <c r="N601" s="230"/>
      <c r="O601" s="230"/>
    </row>
    <row r="602" spans="11:15" ht="11.25">
      <c r="K602" s="230"/>
      <c r="L602" s="230"/>
      <c r="M602" s="230"/>
      <c r="N602" s="230"/>
      <c r="O602" s="230"/>
    </row>
    <row r="603" spans="11:15" ht="11.25">
      <c r="K603" s="230"/>
      <c r="L603" s="230"/>
      <c r="M603" s="230"/>
      <c r="N603" s="230"/>
      <c r="O603" s="230"/>
    </row>
    <row r="604" spans="11:15" ht="11.25">
      <c r="K604" s="230"/>
      <c r="L604" s="230"/>
      <c r="M604" s="230"/>
      <c r="N604" s="230"/>
      <c r="O604" s="230"/>
    </row>
    <row r="605" spans="11:15" ht="11.25">
      <c r="K605" s="230"/>
      <c r="L605" s="230"/>
      <c r="M605" s="230"/>
      <c r="N605" s="230"/>
      <c r="O605" s="230"/>
    </row>
    <row r="606" spans="11:15" ht="11.25">
      <c r="K606" s="230"/>
      <c r="L606" s="230"/>
      <c r="M606" s="230"/>
      <c r="N606" s="230"/>
      <c r="O606" s="230"/>
    </row>
    <row r="607" spans="11:15" ht="11.25">
      <c r="K607" s="230"/>
      <c r="L607" s="230"/>
      <c r="M607" s="230"/>
      <c r="N607" s="230"/>
      <c r="O607" s="230"/>
    </row>
    <row r="608" spans="11:15" ht="11.25">
      <c r="K608" s="230"/>
      <c r="L608" s="230"/>
      <c r="M608" s="230"/>
      <c r="N608" s="230"/>
      <c r="O608" s="230"/>
    </row>
    <row r="609" spans="11:15" ht="11.25">
      <c r="K609" s="230"/>
      <c r="L609" s="230"/>
      <c r="M609" s="230"/>
      <c r="N609" s="230"/>
      <c r="O609" s="230"/>
    </row>
    <row r="610" spans="11:15" ht="11.25">
      <c r="K610" s="230"/>
      <c r="L610" s="230"/>
      <c r="M610" s="230"/>
      <c r="N610" s="230"/>
      <c r="O610" s="230"/>
    </row>
    <row r="611" spans="11:15" ht="11.25">
      <c r="K611" s="230"/>
      <c r="L611" s="230"/>
      <c r="M611" s="230"/>
      <c r="N611" s="230"/>
      <c r="O611" s="230"/>
    </row>
    <row r="612" spans="11:15" ht="11.25">
      <c r="K612" s="230"/>
      <c r="L612" s="230"/>
      <c r="M612" s="230"/>
      <c r="N612" s="230"/>
      <c r="O612" s="230"/>
    </row>
    <row r="613" spans="11:15" ht="11.25">
      <c r="K613" s="230"/>
      <c r="L613" s="230"/>
      <c r="M613" s="230"/>
      <c r="N613" s="230"/>
      <c r="O613" s="230"/>
    </row>
    <row r="614" spans="11:15" ht="11.25">
      <c r="K614" s="230"/>
      <c r="L614" s="230"/>
      <c r="M614" s="230"/>
      <c r="N614" s="230"/>
      <c r="O614" s="230"/>
    </row>
    <row r="615" spans="11:15" ht="11.25">
      <c r="K615" s="230"/>
      <c r="L615" s="230"/>
      <c r="M615" s="230"/>
      <c r="N615" s="230"/>
      <c r="O615" s="230"/>
    </row>
    <row r="616" spans="11:15" ht="11.25">
      <c r="K616" s="230"/>
      <c r="L616" s="230"/>
      <c r="M616" s="230"/>
      <c r="N616" s="230"/>
      <c r="O616" s="230"/>
    </row>
    <row r="617" spans="11:15" ht="11.25">
      <c r="K617" s="230"/>
      <c r="L617" s="230"/>
      <c r="M617" s="230"/>
      <c r="N617" s="230"/>
      <c r="O617" s="230"/>
    </row>
    <row r="618" spans="11:15" ht="11.25">
      <c r="K618" s="230"/>
      <c r="L618" s="230"/>
      <c r="M618" s="230"/>
      <c r="N618" s="230"/>
      <c r="O618" s="230"/>
    </row>
    <row r="619" spans="11:15" ht="11.25">
      <c r="K619" s="230"/>
      <c r="L619" s="230"/>
      <c r="M619" s="230"/>
      <c r="N619" s="230"/>
      <c r="O619" s="230"/>
    </row>
    <row r="620" spans="11:15" ht="11.25">
      <c r="K620" s="230"/>
      <c r="L620" s="230"/>
      <c r="M620" s="230"/>
      <c r="N620" s="230"/>
      <c r="O620" s="230"/>
    </row>
    <row r="621" spans="11:15" ht="11.25">
      <c r="K621" s="230"/>
      <c r="L621" s="230"/>
      <c r="M621" s="230"/>
      <c r="N621" s="230"/>
      <c r="O621" s="230"/>
    </row>
    <row r="622" spans="11:15" ht="11.25">
      <c r="K622" s="230"/>
      <c r="L622" s="230"/>
      <c r="M622" s="230"/>
      <c r="N622" s="230"/>
      <c r="O622" s="230"/>
    </row>
    <row r="623" spans="11:15" ht="11.25">
      <c r="K623" s="230"/>
      <c r="L623" s="230"/>
      <c r="M623" s="230"/>
      <c r="N623" s="230"/>
      <c r="O623" s="230"/>
    </row>
    <row r="624" spans="11:15" ht="11.25">
      <c r="K624" s="230"/>
      <c r="L624" s="230"/>
      <c r="M624" s="230"/>
      <c r="N624" s="230"/>
      <c r="O624" s="230"/>
    </row>
    <row r="625" spans="11:15" ht="11.25">
      <c r="K625" s="230"/>
      <c r="L625" s="230"/>
      <c r="M625" s="230"/>
      <c r="N625" s="230"/>
      <c r="O625" s="230"/>
    </row>
    <row r="626" spans="11:15" ht="11.25">
      <c r="K626" s="230"/>
      <c r="L626" s="230"/>
      <c r="M626" s="230"/>
      <c r="N626" s="230"/>
      <c r="O626" s="230"/>
    </row>
    <row r="627" spans="11:15" ht="11.25">
      <c r="K627" s="230"/>
      <c r="L627" s="230"/>
      <c r="M627" s="230"/>
      <c r="N627" s="230"/>
      <c r="O627" s="230"/>
    </row>
    <row r="628" spans="11:15" ht="11.25">
      <c r="K628" s="230"/>
      <c r="L628" s="230"/>
      <c r="M628" s="230"/>
      <c r="N628" s="230"/>
      <c r="O628" s="230"/>
    </row>
    <row r="629" spans="11:15" ht="11.25">
      <c r="K629" s="230"/>
      <c r="L629" s="230"/>
      <c r="M629" s="230"/>
      <c r="N629" s="230"/>
      <c r="O629" s="230"/>
    </row>
    <row r="630" spans="11:15" ht="11.25">
      <c r="K630" s="230"/>
      <c r="L630" s="230"/>
      <c r="M630" s="230"/>
      <c r="N630" s="230"/>
      <c r="O630" s="230"/>
    </row>
    <row r="631" spans="11:15" ht="11.25">
      <c r="K631" s="230"/>
      <c r="L631" s="230"/>
      <c r="M631" s="230"/>
      <c r="N631" s="230"/>
      <c r="O631" s="230"/>
    </row>
    <row r="632" spans="11:15" ht="11.25">
      <c r="K632" s="230"/>
      <c r="L632" s="230"/>
      <c r="M632" s="230"/>
      <c r="N632" s="230"/>
      <c r="O632" s="230"/>
    </row>
    <row r="633" spans="11:15" ht="11.25">
      <c r="K633" s="230"/>
      <c r="L633" s="230"/>
      <c r="M633" s="230"/>
      <c r="N633" s="230"/>
      <c r="O633" s="230"/>
    </row>
    <row r="634" spans="11:15" ht="11.25">
      <c r="K634" s="230"/>
      <c r="L634" s="230"/>
      <c r="M634" s="230"/>
      <c r="N634" s="230"/>
      <c r="O634" s="230"/>
    </row>
    <row r="635" spans="11:15" ht="11.25">
      <c r="K635" s="230"/>
      <c r="L635" s="230"/>
      <c r="M635" s="230"/>
      <c r="N635" s="230"/>
      <c r="O635" s="230"/>
    </row>
    <row r="636" spans="11:15" ht="11.25">
      <c r="K636" s="230"/>
      <c r="L636" s="230"/>
      <c r="M636" s="230"/>
      <c r="N636" s="230"/>
      <c r="O636" s="230"/>
    </row>
    <row r="637" spans="11:15" ht="11.25">
      <c r="K637" s="230"/>
      <c r="L637" s="230"/>
      <c r="M637" s="230"/>
      <c r="N637" s="230"/>
      <c r="O637" s="230"/>
    </row>
    <row r="638" spans="11:15" ht="11.25">
      <c r="K638" s="230"/>
      <c r="L638" s="230"/>
      <c r="M638" s="230"/>
      <c r="N638" s="230"/>
      <c r="O638" s="230"/>
    </row>
    <row r="639" spans="11:15" ht="11.25">
      <c r="K639" s="230"/>
      <c r="L639" s="230"/>
      <c r="M639" s="230"/>
      <c r="N639" s="230"/>
      <c r="O639" s="230"/>
    </row>
    <row r="640" spans="11:15" ht="11.25">
      <c r="K640" s="230"/>
      <c r="L640" s="230"/>
      <c r="M640" s="230"/>
      <c r="N640" s="230"/>
      <c r="O640" s="230"/>
    </row>
    <row r="641" spans="11:15" ht="11.25">
      <c r="K641" s="230"/>
      <c r="L641" s="230"/>
      <c r="M641" s="230"/>
      <c r="N641" s="230"/>
      <c r="O641" s="230"/>
    </row>
    <row r="642" spans="11:15" ht="11.25">
      <c r="K642" s="230"/>
      <c r="L642" s="230"/>
      <c r="M642" s="230"/>
      <c r="N642" s="230"/>
      <c r="O642" s="230"/>
    </row>
    <row r="643" spans="11:15" ht="11.25">
      <c r="K643" s="230"/>
      <c r="L643" s="230"/>
      <c r="M643" s="230"/>
      <c r="N643" s="230"/>
      <c r="O643" s="230"/>
    </row>
    <row r="644" spans="11:15" ht="11.25">
      <c r="K644" s="230"/>
      <c r="L644" s="230"/>
      <c r="M644" s="230"/>
      <c r="N644" s="230"/>
      <c r="O644" s="230"/>
    </row>
    <row r="645" spans="11:15" ht="11.25">
      <c r="K645" s="230"/>
      <c r="L645" s="230"/>
      <c r="M645" s="230"/>
      <c r="N645" s="230"/>
      <c r="O645" s="230"/>
    </row>
    <row r="646" spans="11:15" ht="11.25">
      <c r="K646" s="230"/>
      <c r="L646" s="230"/>
      <c r="M646" s="230"/>
      <c r="N646" s="230"/>
      <c r="O646" s="230"/>
    </row>
    <row r="647" spans="11:15" ht="11.25">
      <c r="K647" s="230"/>
      <c r="L647" s="230"/>
      <c r="M647" s="230"/>
      <c r="N647" s="230"/>
      <c r="O647" s="230"/>
    </row>
    <row r="648" spans="11:15" ht="11.25">
      <c r="K648" s="230"/>
      <c r="L648" s="230"/>
      <c r="M648" s="230"/>
      <c r="N648" s="230"/>
      <c r="O648" s="230"/>
    </row>
    <row r="649" spans="11:15" ht="11.25">
      <c r="K649" s="230"/>
      <c r="L649" s="230"/>
      <c r="M649" s="230"/>
      <c r="N649" s="230"/>
      <c r="O649" s="230"/>
    </row>
    <row r="650" spans="11:15" ht="11.25">
      <c r="K650" s="230"/>
      <c r="L650" s="230"/>
      <c r="M650" s="230"/>
      <c r="N650" s="230"/>
      <c r="O650" s="230"/>
    </row>
    <row r="651" spans="11:15" ht="11.25">
      <c r="K651" s="230"/>
      <c r="L651" s="230"/>
      <c r="M651" s="230"/>
      <c r="N651" s="230"/>
      <c r="O651" s="230"/>
    </row>
    <row r="652" spans="11:15" ht="11.25">
      <c r="K652" s="230"/>
      <c r="L652" s="230"/>
      <c r="M652" s="230"/>
      <c r="N652" s="230"/>
      <c r="O652" s="230"/>
    </row>
    <row r="653" spans="11:15" ht="11.25">
      <c r="K653" s="230"/>
      <c r="L653" s="230"/>
      <c r="M653" s="230"/>
      <c r="N653" s="230"/>
      <c r="O653" s="230"/>
    </row>
    <row r="654" spans="11:15" ht="11.25">
      <c r="K654" s="230"/>
      <c r="L654" s="230"/>
      <c r="M654" s="230"/>
      <c r="N654" s="230"/>
      <c r="O654" s="230"/>
    </row>
    <row r="655" spans="11:15" ht="11.25">
      <c r="K655" s="230"/>
      <c r="L655" s="230"/>
      <c r="M655" s="230"/>
      <c r="N655" s="230"/>
      <c r="O655" s="230"/>
    </row>
    <row r="656" spans="11:15" ht="11.25">
      <c r="K656" s="230"/>
      <c r="L656" s="230"/>
      <c r="M656" s="230"/>
      <c r="N656" s="230"/>
      <c r="O656" s="230"/>
    </row>
    <row r="657" spans="11:15" ht="11.25">
      <c r="K657" s="230"/>
      <c r="L657" s="230"/>
      <c r="M657" s="230"/>
      <c r="N657" s="230"/>
      <c r="O657" s="230"/>
    </row>
    <row r="658" spans="11:15" ht="11.25">
      <c r="K658" s="230"/>
      <c r="L658" s="230"/>
      <c r="M658" s="230"/>
      <c r="N658" s="230"/>
      <c r="O658" s="230"/>
    </row>
    <row r="659" spans="11:15" ht="11.25">
      <c r="K659" s="230"/>
      <c r="L659" s="230"/>
      <c r="M659" s="230"/>
      <c r="N659" s="230"/>
      <c r="O659" s="230"/>
    </row>
    <row r="660" spans="11:15" ht="11.25">
      <c r="K660" s="230"/>
      <c r="L660" s="230"/>
      <c r="M660" s="230"/>
      <c r="N660" s="230"/>
      <c r="O660" s="230"/>
    </row>
    <row r="661" spans="11:15" ht="11.25">
      <c r="K661" s="230"/>
      <c r="L661" s="230"/>
      <c r="M661" s="230"/>
      <c r="N661" s="230"/>
      <c r="O661" s="230"/>
    </row>
    <row r="662" spans="11:15" ht="11.25">
      <c r="K662" s="230"/>
      <c r="L662" s="230"/>
      <c r="M662" s="230"/>
      <c r="N662" s="230"/>
      <c r="O662" s="230"/>
    </row>
    <row r="663" spans="11:15" ht="11.25">
      <c r="K663" s="230"/>
      <c r="L663" s="230"/>
      <c r="M663" s="230"/>
      <c r="N663" s="230"/>
      <c r="O663" s="230"/>
    </row>
    <row r="664" spans="11:15" ht="11.25">
      <c r="K664" s="230"/>
      <c r="L664" s="230"/>
      <c r="M664" s="230"/>
      <c r="N664" s="230"/>
      <c r="O664" s="230"/>
    </row>
    <row r="665" spans="11:15" ht="11.25">
      <c r="K665" s="230"/>
      <c r="L665" s="230"/>
      <c r="M665" s="230"/>
      <c r="N665" s="230"/>
      <c r="O665" s="230"/>
    </row>
    <row r="666" spans="11:15" ht="11.25">
      <c r="K666" s="230"/>
      <c r="L666" s="230"/>
      <c r="M666" s="230"/>
      <c r="N666" s="230"/>
      <c r="O666" s="230"/>
    </row>
    <row r="667" spans="11:15" ht="11.25">
      <c r="K667" s="230"/>
      <c r="L667" s="230"/>
      <c r="M667" s="230"/>
      <c r="N667" s="230"/>
      <c r="O667" s="230"/>
    </row>
    <row r="668" spans="11:15" ht="11.25">
      <c r="K668" s="230"/>
      <c r="L668" s="230"/>
      <c r="M668" s="230"/>
      <c r="N668" s="230"/>
      <c r="O668" s="230"/>
    </row>
    <row r="669" spans="11:15" ht="11.25">
      <c r="K669" s="230"/>
      <c r="L669" s="230"/>
      <c r="M669" s="230"/>
      <c r="N669" s="230"/>
      <c r="O669" s="230"/>
    </row>
    <row r="670" spans="11:15" ht="11.25">
      <c r="K670" s="230"/>
      <c r="L670" s="230"/>
      <c r="M670" s="230"/>
      <c r="N670" s="230"/>
      <c r="O670" s="230"/>
    </row>
    <row r="671" spans="11:15" ht="11.25">
      <c r="K671" s="230"/>
      <c r="L671" s="230"/>
      <c r="M671" s="230"/>
      <c r="N671" s="230"/>
      <c r="O671" s="230"/>
    </row>
    <row r="672" spans="11:15" ht="11.25">
      <c r="K672" s="230"/>
      <c r="L672" s="230"/>
      <c r="M672" s="230"/>
      <c r="N672" s="230"/>
      <c r="O672" s="230"/>
    </row>
    <row r="673" spans="11:15" ht="11.25">
      <c r="K673" s="230"/>
      <c r="L673" s="230"/>
      <c r="M673" s="230"/>
      <c r="N673" s="230"/>
      <c r="O673" s="230"/>
    </row>
    <row r="674" spans="11:15" ht="11.25">
      <c r="K674" s="230"/>
      <c r="L674" s="230"/>
      <c r="M674" s="230"/>
      <c r="N674" s="230"/>
      <c r="O674" s="230"/>
    </row>
    <row r="675" spans="11:15" ht="11.25">
      <c r="K675" s="230"/>
      <c r="L675" s="230"/>
      <c r="M675" s="230"/>
      <c r="N675" s="230"/>
      <c r="O675" s="230"/>
    </row>
    <row r="676" spans="11:15" ht="11.25">
      <c r="K676" s="230"/>
      <c r="L676" s="230"/>
      <c r="M676" s="230"/>
      <c r="N676" s="230"/>
      <c r="O676" s="230"/>
    </row>
    <row r="677" spans="11:15" ht="11.25">
      <c r="K677" s="230"/>
      <c r="L677" s="230"/>
      <c r="M677" s="230"/>
      <c r="N677" s="230"/>
      <c r="O677" s="230"/>
    </row>
    <row r="678" spans="11:15" ht="11.25">
      <c r="K678" s="230"/>
      <c r="L678" s="230"/>
      <c r="M678" s="230"/>
      <c r="N678" s="230"/>
      <c r="O678" s="230"/>
    </row>
    <row r="679" spans="11:15" ht="11.25">
      <c r="K679" s="230"/>
      <c r="L679" s="230"/>
      <c r="M679" s="230"/>
      <c r="N679" s="230"/>
      <c r="O679" s="230"/>
    </row>
    <row r="680" spans="11:15" ht="11.25">
      <c r="K680" s="230"/>
      <c r="L680" s="230"/>
      <c r="M680" s="230"/>
      <c r="N680" s="230"/>
      <c r="O680" s="230"/>
    </row>
    <row r="681" spans="11:15" ht="11.25">
      <c r="K681" s="230"/>
      <c r="L681" s="230"/>
      <c r="M681" s="230"/>
      <c r="N681" s="230"/>
      <c r="O681" s="230"/>
    </row>
    <row r="682" spans="11:15" ht="11.25">
      <c r="K682" s="230"/>
      <c r="L682" s="230"/>
      <c r="M682" s="230"/>
      <c r="N682" s="230"/>
      <c r="O682" s="230"/>
    </row>
    <row r="683" spans="11:15" ht="11.25">
      <c r="K683" s="230"/>
      <c r="L683" s="230"/>
      <c r="M683" s="230"/>
      <c r="N683" s="230"/>
      <c r="O683" s="230"/>
    </row>
    <row r="684" spans="11:15" ht="11.25">
      <c r="K684" s="230"/>
      <c r="L684" s="230"/>
      <c r="M684" s="230"/>
      <c r="N684" s="230"/>
      <c r="O684" s="230"/>
    </row>
    <row r="685" spans="11:15" ht="11.25">
      <c r="K685" s="230"/>
      <c r="L685" s="230"/>
      <c r="M685" s="230"/>
      <c r="N685" s="230"/>
      <c r="O685" s="230"/>
    </row>
    <row r="686" spans="11:15" ht="11.25">
      <c r="K686" s="230"/>
      <c r="L686" s="230"/>
      <c r="M686" s="230"/>
      <c r="N686" s="230"/>
      <c r="O686" s="230"/>
    </row>
    <row r="687" spans="11:15" ht="11.25">
      <c r="K687" s="230"/>
      <c r="L687" s="230"/>
      <c r="M687" s="230"/>
      <c r="N687" s="230"/>
      <c r="O687" s="230"/>
    </row>
    <row r="688" spans="11:15" ht="11.25">
      <c r="K688" s="230"/>
      <c r="L688" s="230"/>
      <c r="M688" s="230"/>
      <c r="N688" s="230"/>
      <c r="O688" s="230"/>
    </row>
    <row r="689" spans="11:15" ht="11.25">
      <c r="K689" s="230"/>
      <c r="L689" s="230"/>
      <c r="M689" s="230"/>
      <c r="N689" s="230"/>
      <c r="O689" s="230"/>
    </row>
    <row r="690" spans="11:15" ht="11.25">
      <c r="K690" s="230"/>
      <c r="L690" s="230"/>
      <c r="M690" s="230"/>
      <c r="N690" s="230"/>
      <c r="O690" s="230"/>
    </row>
    <row r="691" spans="11:15" ht="11.25">
      <c r="K691" s="230"/>
      <c r="L691" s="230"/>
      <c r="M691" s="230"/>
      <c r="N691" s="230"/>
      <c r="O691" s="230"/>
    </row>
    <row r="692" spans="11:15" ht="11.25">
      <c r="K692" s="230"/>
      <c r="L692" s="230"/>
      <c r="M692" s="230"/>
      <c r="N692" s="230"/>
      <c r="O692" s="230"/>
    </row>
    <row r="693" spans="11:15" ht="11.25">
      <c r="K693" s="230"/>
      <c r="L693" s="230"/>
      <c r="M693" s="230"/>
      <c r="N693" s="230"/>
      <c r="O693" s="230"/>
    </row>
    <row r="694" spans="11:15" ht="11.25">
      <c r="K694" s="230"/>
      <c r="L694" s="230"/>
      <c r="M694" s="230"/>
      <c r="N694" s="230"/>
      <c r="O694" s="230"/>
    </row>
    <row r="695" spans="11:15" ht="11.25">
      <c r="K695" s="230"/>
      <c r="L695" s="230"/>
      <c r="M695" s="230"/>
      <c r="N695" s="230"/>
      <c r="O695" s="230"/>
    </row>
    <row r="696" spans="11:15" ht="11.25">
      <c r="K696" s="230"/>
      <c r="L696" s="230"/>
      <c r="M696" s="230"/>
      <c r="N696" s="230"/>
      <c r="O696" s="230"/>
    </row>
    <row r="697" spans="11:15" ht="11.25">
      <c r="K697" s="230"/>
      <c r="L697" s="230"/>
      <c r="M697" s="230"/>
      <c r="N697" s="230"/>
      <c r="O697" s="230"/>
    </row>
    <row r="698" spans="11:15" ht="11.25">
      <c r="K698" s="230"/>
      <c r="L698" s="230"/>
      <c r="M698" s="230"/>
      <c r="N698" s="230"/>
      <c r="O698" s="230"/>
    </row>
    <row r="699" spans="11:15" ht="11.25">
      <c r="K699" s="230"/>
      <c r="L699" s="230"/>
      <c r="M699" s="230"/>
      <c r="N699" s="230"/>
      <c r="O699" s="230"/>
    </row>
    <row r="700" spans="11:15" ht="11.25">
      <c r="K700" s="230"/>
      <c r="L700" s="230"/>
      <c r="M700" s="230"/>
      <c r="N700" s="230"/>
      <c r="O700" s="230"/>
    </row>
    <row r="701" spans="11:15" ht="11.25">
      <c r="K701" s="230"/>
      <c r="L701" s="230"/>
      <c r="M701" s="230"/>
      <c r="N701" s="230"/>
      <c r="O701" s="230"/>
    </row>
    <row r="702" spans="11:15" ht="11.25">
      <c r="K702" s="230"/>
      <c r="L702" s="230"/>
      <c r="M702" s="230"/>
      <c r="N702" s="230"/>
      <c r="O702" s="230"/>
    </row>
    <row r="703" spans="11:15" ht="11.25">
      <c r="K703" s="230"/>
      <c r="L703" s="230"/>
      <c r="M703" s="230"/>
      <c r="N703" s="230"/>
      <c r="O703" s="230"/>
    </row>
    <row r="704" spans="11:15" ht="11.25">
      <c r="K704" s="230"/>
      <c r="L704" s="230"/>
      <c r="M704" s="230"/>
      <c r="N704" s="230"/>
      <c r="O704" s="230"/>
    </row>
    <row r="705" spans="11:15" ht="11.25">
      <c r="K705" s="230"/>
      <c r="L705" s="230"/>
      <c r="M705" s="230"/>
      <c r="N705" s="230"/>
      <c r="O705" s="230"/>
    </row>
    <row r="706" spans="11:15" ht="11.25">
      <c r="K706" s="230"/>
      <c r="L706" s="230"/>
      <c r="M706" s="230"/>
      <c r="N706" s="230"/>
      <c r="O706" s="230"/>
    </row>
    <row r="707" spans="11:15" ht="11.25">
      <c r="K707" s="230"/>
      <c r="L707" s="230"/>
      <c r="M707" s="230"/>
      <c r="N707" s="230"/>
      <c r="O707" s="230"/>
    </row>
    <row r="708" spans="11:15" ht="11.25">
      <c r="K708" s="230"/>
      <c r="L708" s="230"/>
      <c r="M708" s="230"/>
      <c r="N708" s="230"/>
      <c r="O708" s="230"/>
    </row>
    <row r="709" spans="11:15" ht="11.25">
      <c r="K709" s="230"/>
      <c r="L709" s="230"/>
      <c r="M709" s="230"/>
      <c r="N709" s="230"/>
      <c r="O709" s="230"/>
    </row>
    <row r="710" spans="11:15" ht="11.25">
      <c r="K710" s="230"/>
      <c r="L710" s="230"/>
      <c r="M710" s="230"/>
      <c r="N710" s="230"/>
      <c r="O710" s="230"/>
    </row>
    <row r="711" spans="11:15" ht="11.25">
      <c r="K711" s="230"/>
      <c r="L711" s="230"/>
      <c r="M711" s="230"/>
      <c r="N711" s="230"/>
      <c r="O711" s="230"/>
    </row>
    <row r="712" spans="11:15" ht="11.25">
      <c r="K712" s="230"/>
      <c r="L712" s="230"/>
      <c r="M712" s="230"/>
      <c r="N712" s="230"/>
      <c r="O712" s="230"/>
    </row>
    <row r="713" spans="11:15" ht="11.25">
      <c r="K713" s="230"/>
      <c r="L713" s="230"/>
      <c r="M713" s="230"/>
      <c r="N713" s="230"/>
      <c r="O713" s="230"/>
    </row>
    <row r="714" spans="11:15" ht="11.25">
      <c r="K714" s="230"/>
      <c r="L714" s="230"/>
      <c r="M714" s="230"/>
      <c r="N714" s="230"/>
      <c r="O714" s="230"/>
    </row>
    <row r="715" spans="11:15" ht="11.25">
      <c r="K715" s="230"/>
      <c r="L715" s="230"/>
      <c r="M715" s="230"/>
      <c r="N715" s="230"/>
      <c r="O715" s="230"/>
    </row>
    <row r="716" spans="11:15" ht="11.25">
      <c r="K716" s="230"/>
      <c r="L716" s="230"/>
      <c r="M716" s="230"/>
      <c r="N716" s="230"/>
      <c r="O716" s="230"/>
    </row>
    <row r="717" spans="11:15" ht="11.25">
      <c r="K717" s="230"/>
      <c r="L717" s="230"/>
      <c r="M717" s="230"/>
      <c r="N717" s="230"/>
      <c r="O717" s="230"/>
    </row>
    <row r="718" spans="11:15" ht="11.25">
      <c r="K718" s="230"/>
      <c r="L718" s="230"/>
      <c r="M718" s="230"/>
      <c r="N718" s="230"/>
      <c r="O718" s="230"/>
    </row>
    <row r="719" spans="11:15" ht="11.25">
      <c r="K719" s="230"/>
      <c r="L719" s="230"/>
      <c r="M719" s="230"/>
      <c r="N719" s="230"/>
      <c r="O719" s="230"/>
    </row>
    <row r="720" spans="11:15" ht="11.25">
      <c r="K720" s="230"/>
      <c r="L720" s="230"/>
      <c r="M720" s="230"/>
      <c r="N720" s="230"/>
      <c r="O720" s="230"/>
    </row>
    <row r="721" spans="11:15" ht="11.25">
      <c r="K721" s="230"/>
      <c r="L721" s="230"/>
      <c r="M721" s="230"/>
      <c r="N721" s="230"/>
      <c r="O721" s="230"/>
    </row>
    <row r="722" spans="11:15" ht="11.25">
      <c r="K722" s="230"/>
      <c r="L722" s="230"/>
      <c r="M722" s="230"/>
      <c r="N722" s="230"/>
      <c r="O722" s="230"/>
    </row>
    <row r="723" spans="11:15" ht="11.25">
      <c r="K723" s="230"/>
      <c r="L723" s="230"/>
      <c r="M723" s="230"/>
      <c r="N723" s="230"/>
      <c r="O723" s="230"/>
    </row>
    <row r="724" spans="11:15" ht="11.25">
      <c r="K724" s="230"/>
      <c r="L724" s="230"/>
      <c r="M724" s="230"/>
      <c r="N724" s="230"/>
      <c r="O724" s="230"/>
    </row>
    <row r="725" spans="11:15" ht="11.25">
      <c r="K725" s="230"/>
      <c r="L725" s="230"/>
      <c r="M725" s="230"/>
      <c r="N725" s="230"/>
      <c r="O725" s="230"/>
    </row>
    <row r="726" spans="11:15" ht="11.25">
      <c r="K726" s="230"/>
      <c r="L726" s="230"/>
      <c r="M726" s="230"/>
      <c r="N726" s="230"/>
      <c r="O726" s="230"/>
    </row>
    <row r="727" spans="11:15" ht="11.25">
      <c r="K727" s="230"/>
      <c r="L727" s="230"/>
      <c r="M727" s="230"/>
      <c r="N727" s="230"/>
      <c r="O727" s="230"/>
    </row>
    <row r="728" spans="11:15" ht="11.25">
      <c r="K728" s="230"/>
      <c r="L728" s="230"/>
      <c r="M728" s="230"/>
      <c r="N728" s="230"/>
      <c r="O728" s="230"/>
    </row>
    <row r="729" spans="11:15" ht="11.25">
      <c r="K729" s="230"/>
      <c r="L729" s="230"/>
      <c r="M729" s="230"/>
      <c r="N729" s="230"/>
      <c r="O729" s="230"/>
    </row>
    <row r="730" spans="11:15" ht="11.25">
      <c r="K730" s="230"/>
      <c r="L730" s="230"/>
      <c r="M730" s="230"/>
      <c r="N730" s="230"/>
      <c r="O730" s="230"/>
    </row>
    <row r="731" spans="11:15" ht="11.25">
      <c r="K731" s="230"/>
      <c r="L731" s="230"/>
      <c r="M731" s="230"/>
      <c r="N731" s="230"/>
      <c r="O731" s="230"/>
    </row>
    <row r="732" spans="11:15" ht="11.25">
      <c r="K732" s="230"/>
      <c r="L732" s="230"/>
      <c r="M732" s="230"/>
      <c r="N732" s="230"/>
      <c r="O732" s="230"/>
    </row>
    <row r="733" spans="11:15" ht="11.25">
      <c r="K733" s="230"/>
      <c r="L733" s="230"/>
      <c r="M733" s="230"/>
      <c r="N733" s="230"/>
      <c r="O733" s="230"/>
    </row>
    <row r="734" spans="11:15" ht="11.25">
      <c r="K734" s="230"/>
      <c r="L734" s="230"/>
      <c r="M734" s="230"/>
      <c r="N734" s="230"/>
      <c r="O734" s="230"/>
    </row>
    <row r="735" spans="11:15" ht="11.25">
      <c r="K735" s="230"/>
      <c r="L735" s="230"/>
      <c r="M735" s="230"/>
      <c r="N735" s="230"/>
      <c r="O735" s="230"/>
    </row>
    <row r="736" spans="11:15" ht="11.25">
      <c r="K736" s="230"/>
      <c r="L736" s="230"/>
      <c r="M736" s="230"/>
      <c r="N736" s="230"/>
      <c r="O736" s="230"/>
    </row>
    <row r="737" spans="11:15" ht="11.25">
      <c r="K737" s="230"/>
      <c r="L737" s="230"/>
      <c r="M737" s="230"/>
      <c r="N737" s="230"/>
      <c r="O737" s="230"/>
    </row>
    <row r="738" spans="11:15" ht="11.25">
      <c r="K738" s="230"/>
      <c r="L738" s="230"/>
      <c r="M738" s="230"/>
      <c r="N738" s="230"/>
      <c r="O738" s="230"/>
    </row>
    <row r="739" spans="11:15" ht="11.25">
      <c r="K739" s="230"/>
      <c r="L739" s="230"/>
      <c r="M739" s="230"/>
      <c r="N739" s="230"/>
      <c r="O739" s="230"/>
    </row>
    <row r="740" spans="11:15" ht="11.25">
      <c r="K740" s="230"/>
      <c r="L740" s="230"/>
      <c r="M740" s="230"/>
      <c r="N740" s="230"/>
      <c r="O740" s="230"/>
    </row>
    <row r="741" spans="11:15" ht="11.25">
      <c r="K741" s="230"/>
      <c r="L741" s="230"/>
      <c r="M741" s="230"/>
      <c r="N741" s="230"/>
      <c r="O741" s="230"/>
    </row>
    <row r="742" spans="11:15" ht="11.25">
      <c r="K742" s="230"/>
      <c r="L742" s="230"/>
      <c r="M742" s="230"/>
      <c r="N742" s="230"/>
      <c r="O742" s="230"/>
    </row>
    <row r="743" spans="11:15" ht="11.25">
      <c r="K743" s="230"/>
      <c r="L743" s="230"/>
      <c r="M743" s="230"/>
      <c r="N743" s="230"/>
      <c r="O743" s="230"/>
    </row>
    <row r="744" spans="11:15" ht="11.25">
      <c r="K744" s="230"/>
      <c r="L744" s="230"/>
      <c r="M744" s="230"/>
      <c r="N744" s="230"/>
      <c r="O744" s="230"/>
    </row>
    <row r="745" spans="11:15" ht="11.25">
      <c r="K745" s="230"/>
      <c r="L745" s="230"/>
      <c r="M745" s="230"/>
      <c r="N745" s="230"/>
      <c r="O745" s="230"/>
    </row>
    <row r="746" spans="11:15" ht="11.25">
      <c r="K746" s="230"/>
      <c r="L746" s="230"/>
      <c r="M746" s="230"/>
      <c r="N746" s="230"/>
      <c r="O746" s="230"/>
    </row>
    <row r="747" spans="11:15" ht="11.25">
      <c r="K747" s="230"/>
      <c r="L747" s="230"/>
      <c r="M747" s="230"/>
      <c r="N747" s="230"/>
      <c r="O747" s="230"/>
    </row>
    <row r="748" spans="11:15" ht="11.25">
      <c r="K748" s="230"/>
      <c r="L748" s="230"/>
      <c r="M748" s="230"/>
      <c r="N748" s="230"/>
      <c r="O748" s="230"/>
    </row>
    <row r="749" spans="11:15" ht="11.25">
      <c r="K749" s="230"/>
      <c r="L749" s="230"/>
      <c r="M749" s="230"/>
      <c r="N749" s="230"/>
      <c r="O749" s="230"/>
    </row>
    <row r="750" spans="11:15" ht="11.25">
      <c r="K750" s="230"/>
      <c r="L750" s="230"/>
      <c r="M750" s="230"/>
      <c r="N750" s="230"/>
      <c r="O750" s="230"/>
    </row>
    <row r="751" spans="11:15" ht="11.25">
      <c r="K751" s="230"/>
      <c r="L751" s="230"/>
      <c r="M751" s="230"/>
      <c r="N751" s="230"/>
      <c r="O751" s="230"/>
    </row>
    <row r="752" spans="11:15" ht="11.25">
      <c r="K752" s="230"/>
      <c r="L752" s="230"/>
      <c r="M752" s="230"/>
      <c r="N752" s="230"/>
      <c r="O752" s="230"/>
    </row>
    <row r="753" spans="11:15" ht="11.25">
      <c r="K753" s="230"/>
      <c r="L753" s="230"/>
      <c r="M753" s="230"/>
      <c r="N753" s="230"/>
      <c r="O753" s="230"/>
    </row>
    <row r="754" spans="11:15" ht="11.25">
      <c r="K754" s="230"/>
      <c r="L754" s="230"/>
      <c r="M754" s="230"/>
      <c r="N754" s="230"/>
      <c r="O754" s="230"/>
    </row>
    <row r="755" spans="11:15" ht="11.25">
      <c r="K755" s="230"/>
      <c r="L755" s="230"/>
      <c r="M755" s="230"/>
      <c r="N755" s="230"/>
      <c r="O755" s="230"/>
    </row>
    <row r="756" spans="11:15" ht="11.25">
      <c r="K756" s="230"/>
      <c r="L756" s="230"/>
      <c r="M756" s="230"/>
      <c r="N756" s="230"/>
      <c r="O756" s="230"/>
    </row>
    <row r="757" spans="11:15" ht="11.25">
      <c r="K757" s="230"/>
      <c r="L757" s="230"/>
      <c r="M757" s="230"/>
      <c r="N757" s="230"/>
      <c r="O757" s="230"/>
    </row>
    <row r="758" spans="11:15" ht="11.25">
      <c r="K758" s="230"/>
      <c r="L758" s="230"/>
      <c r="M758" s="230"/>
      <c r="N758" s="230"/>
      <c r="O758" s="230"/>
    </row>
    <row r="759" spans="11:15" ht="11.25">
      <c r="K759" s="230"/>
      <c r="L759" s="230"/>
      <c r="M759" s="230"/>
      <c r="N759" s="230"/>
      <c r="O759" s="230"/>
    </row>
    <row r="760" spans="11:15" ht="11.25">
      <c r="K760" s="230"/>
      <c r="L760" s="230"/>
      <c r="M760" s="230"/>
      <c r="N760" s="230"/>
      <c r="O760" s="230"/>
    </row>
    <row r="761" spans="11:15" ht="11.25">
      <c r="K761" s="230"/>
      <c r="L761" s="230"/>
      <c r="M761" s="230"/>
      <c r="N761" s="230"/>
      <c r="O761" s="230"/>
    </row>
    <row r="762" spans="11:15" ht="11.25">
      <c r="K762" s="230"/>
      <c r="L762" s="230"/>
      <c r="M762" s="230"/>
      <c r="N762" s="230"/>
      <c r="O762" s="230"/>
    </row>
    <row r="763" spans="11:15" ht="11.25">
      <c r="K763" s="230"/>
      <c r="L763" s="230"/>
      <c r="M763" s="230"/>
      <c r="N763" s="230"/>
      <c r="O763" s="230"/>
    </row>
    <row r="764" spans="11:15" ht="11.25">
      <c r="K764" s="230"/>
      <c r="L764" s="230"/>
      <c r="M764" s="230"/>
      <c r="N764" s="230"/>
      <c r="O764" s="230"/>
    </row>
    <row r="765" spans="11:15" ht="11.25">
      <c r="K765" s="230"/>
      <c r="L765" s="230"/>
      <c r="M765" s="230"/>
      <c r="N765" s="230"/>
      <c r="O765" s="230"/>
    </row>
    <row r="766" spans="11:15" ht="11.25">
      <c r="K766" s="230"/>
      <c r="L766" s="230"/>
      <c r="M766" s="230"/>
      <c r="N766" s="230"/>
      <c r="O766" s="230"/>
    </row>
    <row r="767" spans="11:15" ht="11.25">
      <c r="K767" s="230"/>
      <c r="L767" s="230"/>
      <c r="M767" s="230"/>
      <c r="N767" s="230"/>
      <c r="O767" s="230"/>
    </row>
    <row r="768" spans="11:15" ht="11.25">
      <c r="K768" s="230"/>
      <c r="L768" s="230"/>
      <c r="M768" s="230"/>
      <c r="N768" s="230"/>
      <c r="O768" s="230"/>
    </row>
    <row r="769" spans="11:15" ht="11.25">
      <c r="K769" s="230"/>
      <c r="L769" s="230"/>
      <c r="M769" s="230"/>
      <c r="N769" s="230"/>
      <c r="O769" s="230"/>
    </row>
    <row r="770" spans="11:15" ht="11.25">
      <c r="K770" s="230"/>
      <c r="L770" s="230"/>
      <c r="M770" s="230"/>
      <c r="N770" s="230"/>
      <c r="O770" s="230"/>
    </row>
    <row r="771" spans="11:15" ht="11.25">
      <c r="K771" s="230"/>
      <c r="L771" s="230"/>
      <c r="M771" s="230"/>
      <c r="N771" s="230"/>
      <c r="O771" s="230"/>
    </row>
    <row r="772" spans="11:15" ht="11.25">
      <c r="K772" s="230"/>
      <c r="L772" s="230"/>
      <c r="M772" s="230"/>
      <c r="N772" s="230"/>
      <c r="O772" s="230"/>
    </row>
    <row r="773" spans="11:15" ht="11.25">
      <c r="K773" s="230"/>
      <c r="L773" s="230"/>
      <c r="M773" s="230"/>
      <c r="N773" s="230"/>
      <c r="O773" s="230"/>
    </row>
    <row r="774" spans="11:15" ht="11.25">
      <c r="K774" s="230"/>
      <c r="L774" s="230"/>
      <c r="M774" s="230"/>
      <c r="N774" s="230"/>
      <c r="O774" s="230"/>
    </row>
    <row r="775" spans="11:15" ht="11.25">
      <c r="K775" s="230"/>
      <c r="L775" s="230"/>
      <c r="M775" s="230"/>
      <c r="N775" s="230"/>
      <c r="O775" s="230"/>
    </row>
    <row r="776" spans="11:15" ht="11.25">
      <c r="K776" s="230"/>
      <c r="L776" s="230"/>
      <c r="M776" s="230"/>
      <c r="N776" s="230"/>
      <c r="O776" s="230"/>
    </row>
    <row r="777" spans="11:15" ht="11.25">
      <c r="K777" s="230"/>
      <c r="L777" s="230"/>
      <c r="M777" s="230"/>
      <c r="N777" s="230"/>
      <c r="O777" s="230"/>
    </row>
    <row r="778" spans="11:15" ht="11.25">
      <c r="K778" s="230"/>
      <c r="L778" s="230"/>
      <c r="M778" s="230"/>
      <c r="N778" s="230"/>
      <c r="O778" s="230"/>
    </row>
    <row r="779" spans="11:15" ht="11.25">
      <c r="K779" s="230"/>
      <c r="L779" s="230"/>
      <c r="M779" s="230"/>
      <c r="N779" s="230"/>
      <c r="O779" s="230"/>
    </row>
    <row r="780" spans="11:15" ht="11.25">
      <c r="K780" s="230"/>
      <c r="L780" s="230"/>
      <c r="M780" s="230"/>
      <c r="N780" s="230"/>
      <c r="O780" s="230"/>
    </row>
    <row r="781" spans="11:15" ht="11.25">
      <c r="K781" s="230"/>
      <c r="L781" s="230"/>
      <c r="M781" s="230"/>
      <c r="N781" s="230"/>
      <c r="O781" s="230"/>
    </row>
    <row r="782" spans="11:15" ht="11.25">
      <c r="K782" s="230"/>
      <c r="L782" s="230"/>
      <c r="M782" s="230"/>
      <c r="N782" s="230"/>
      <c r="O782" s="230"/>
    </row>
    <row r="783" spans="11:15" ht="11.25">
      <c r="K783" s="230"/>
      <c r="L783" s="230"/>
      <c r="M783" s="230"/>
      <c r="N783" s="230"/>
      <c r="O783" s="230"/>
    </row>
    <row r="784" spans="11:15" ht="11.25">
      <c r="K784" s="230"/>
      <c r="L784" s="230"/>
      <c r="M784" s="230"/>
      <c r="N784" s="230"/>
      <c r="O784" s="230"/>
    </row>
    <row r="785" spans="11:15" ht="11.25">
      <c r="K785" s="230"/>
      <c r="L785" s="230"/>
      <c r="M785" s="230"/>
      <c r="N785" s="230"/>
      <c r="O785" s="230"/>
    </row>
    <row r="786" spans="11:15" ht="11.25">
      <c r="K786" s="230"/>
      <c r="L786" s="230"/>
      <c r="M786" s="230"/>
      <c r="N786" s="230"/>
      <c r="O786" s="230"/>
    </row>
    <row r="787" spans="11:15" ht="11.25">
      <c r="K787" s="230"/>
      <c r="L787" s="230"/>
      <c r="M787" s="230"/>
      <c r="N787" s="230"/>
      <c r="O787" s="230"/>
    </row>
    <row r="788" spans="11:15" ht="11.25">
      <c r="K788" s="230"/>
      <c r="L788" s="230"/>
      <c r="M788" s="230"/>
      <c r="N788" s="230"/>
      <c r="O788" s="230"/>
    </row>
    <row r="789" spans="11:15" ht="11.25">
      <c r="K789" s="230"/>
      <c r="L789" s="230"/>
      <c r="M789" s="230"/>
      <c r="N789" s="230"/>
      <c r="O789" s="230"/>
    </row>
    <row r="790" spans="11:15" ht="11.25">
      <c r="K790" s="230"/>
      <c r="L790" s="230"/>
      <c r="M790" s="230"/>
      <c r="N790" s="230"/>
      <c r="O790" s="230"/>
    </row>
    <row r="791" spans="11:15" ht="11.25">
      <c r="K791" s="230"/>
      <c r="L791" s="230"/>
      <c r="M791" s="230"/>
      <c r="N791" s="230"/>
      <c r="O791" s="230"/>
    </row>
    <row r="792" spans="11:15" ht="11.25">
      <c r="K792" s="230"/>
      <c r="L792" s="230"/>
      <c r="M792" s="230"/>
      <c r="N792" s="230"/>
      <c r="O792" s="230"/>
    </row>
    <row r="793" spans="11:15" ht="11.25">
      <c r="K793" s="230"/>
      <c r="L793" s="230"/>
      <c r="M793" s="230"/>
      <c r="N793" s="230"/>
      <c r="O793" s="230"/>
    </row>
    <row r="794" spans="11:15" ht="11.25">
      <c r="K794" s="230"/>
      <c r="L794" s="230"/>
      <c r="M794" s="230"/>
      <c r="N794" s="230"/>
      <c r="O794" s="230"/>
    </row>
    <row r="795" spans="11:15" ht="11.25">
      <c r="K795" s="230"/>
      <c r="L795" s="230"/>
      <c r="M795" s="230"/>
      <c r="N795" s="230"/>
      <c r="O795" s="230"/>
    </row>
    <row r="796" spans="11:15" ht="11.25">
      <c r="K796" s="230"/>
      <c r="L796" s="230"/>
      <c r="M796" s="230"/>
      <c r="N796" s="230"/>
      <c r="O796" s="230"/>
    </row>
    <row r="797" spans="11:15" ht="11.25">
      <c r="K797" s="230"/>
      <c r="L797" s="230"/>
      <c r="M797" s="230"/>
      <c r="N797" s="230"/>
      <c r="O797" s="230"/>
    </row>
    <row r="798" spans="11:15" ht="11.25">
      <c r="K798" s="230"/>
      <c r="L798" s="230"/>
      <c r="M798" s="230"/>
      <c r="N798" s="230"/>
      <c r="O798" s="230"/>
    </row>
    <row r="799" spans="11:15" ht="11.25">
      <c r="K799" s="230"/>
      <c r="L799" s="230"/>
      <c r="M799" s="230"/>
      <c r="N799" s="230"/>
      <c r="O799" s="230"/>
    </row>
    <row r="800" spans="11:15" ht="11.25">
      <c r="K800" s="230"/>
      <c r="L800" s="230"/>
      <c r="M800" s="230"/>
      <c r="N800" s="230"/>
      <c r="O800" s="230"/>
    </row>
    <row r="801" spans="11:15" ht="11.25">
      <c r="K801" s="230"/>
      <c r="L801" s="230"/>
      <c r="M801" s="230"/>
      <c r="N801" s="230"/>
      <c r="O801" s="230"/>
    </row>
    <row r="802" spans="11:15" ht="11.25">
      <c r="K802" s="230"/>
      <c r="L802" s="230"/>
      <c r="M802" s="230"/>
      <c r="N802" s="230"/>
      <c r="O802" s="230"/>
    </row>
    <row r="803" spans="11:15" ht="11.25">
      <c r="K803" s="230"/>
      <c r="L803" s="230"/>
      <c r="M803" s="230"/>
      <c r="N803" s="230"/>
      <c r="O803" s="230"/>
    </row>
    <row r="804" spans="11:15" ht="11.25">
      <c r="K804" s="230"/>
      <c r="L804" s="230"/>
      <c r="M804" s="230"/>
      <c r="N804" s="230"/>
      <c r="O804" s="230"/>
    </row>
    <row r="805" spans="11:15" ht="11.25">
      <c r="K805" s="230"/>
      <c r="L805" s="230"/>
      <c r="M805" s="230"/>
      <c r="N805" s="230"/>
      <c r="O805" s="230"/>
    </row>
    <row r="806" spans="11:15" ht="11.25">
      <c r="K806" s="230"/>
      <c r="L806" s="230"/>
      <c r="M806" s="230"/>
      <c r="N806" s="230"/>
      <c r="O806" s="230"/>
    </row>
    <row r="807" spans="11:15" ht="11.25">
      <c r="K807" s="230"/>
      <c r="L807" s="230"/>
      <c r="M807" s="230"/>
      <c r="N807" s="230"/>
      <c r="O807" s="230"/>
    </row>
    <row r="808" spans="11:15" ht="11.25">
      <c r="K808" s="230"/>
      <c r="L808" s="230"/>
      <c r="M808" s="230"/>
      <c r="N808" s="230"/>
      <c r="O808" s="230"/>
    </row>
    <row r="809" spans="11:15" ht="11.25">
      <c r="K809" s="230"/>
      <c r="L809" s="230"/>
      <c r="M809" s="230"/>
      <c r="N809" s="230"/>
      <c r="O809" s="230"/>
    </row>
    <row r="810" spans="11:15" ht="11.25">
      <c r="K810" s="230"/>
      <c r="L810" s="230"/>
      <c r="M810" s="230"/>
      <c r="N810" s="230"/>
      <c r="O810" s="230"/>
    </row>
    <row r="811" spans="11:15" ht="11.25">
      <c r="K811" s="230"/>
      <c r="L811" s="230"/>
      <c r="M811" s="230"/>
      <c r="N811" s="230"/>
      <c r="O811" s="230"/>
    </row>
    <row r="812" spans="11:15" ht="11.25">
      <c r="K812" s="230"/>
      <c r="L812" s="230"/>
      <c r="M812" s="230"/>
      <c r="N812" s="230"/>
      <c r="O812" s="230"/>
    </row>
    <row r="813" spans="11:15" ht="11.25">
      <c r="K813" s="230"/>
      <c r="L813" s="230"/>
      <c r="M813" s="230"/>
      <c r="N813" s="230"/>
      <c r="O813" s="230"/>
    </row>
    <row r="814" spans="11:15" ht="11.25">
      <c r="K814" s="230"/>
      <c r="L814" s="230"/>
      <c r="M814" s="230"/>
      <c r="N814" s="230"/>
      <c r="O814" s="230"/>
    </row>
    <row r="815" spans="11:15" ht="11.25">
      <c r="K815" s="230"/>
      <c r="L815" s="230"/>
      <c r="M815" s="230"/>
      <c r="N815" s="230"/>
      <c r="O815" s="230"/>
    </row>
    <row r="816" spans="11:15" ht="11.25">
      <c r="K816" s="230"/>
      <c r="L816" s="230"/>
      <c r="M816" s="230"/>
      <c r="N816" s="230"/>
      <c r="O816" s="230"/>
    </row>
    <row r="817" spans="11:15" ht="11.25">
      <c r="K817" s="230"/>
      <c r="L817" s="230"/>
      <c r="M817" s="230"/>
      <c r="N817" s="230"/>
      <c r="O817" s="230"/>
    </row>
    <row r="818" spans="11:15" ht="11.25">
      <c r="K818" s="230"/>
      <c r="L818" s="230"/>
      <c r="M818" s="230"/>
      <c r="N818" s="230"/>
      <c r="O818" s="230"/>
    </row>
    <row r="819" spans="11:15" ht="11.25">
      <c r="K819" s="230"/>
      <c r="L819" s="230"/>
      <c r="M819" s="230"/>
      <c r="N819" s="230"/>
      <c r="O819" s="230"/>
    </row>
    <row r="820" spans="11:15" ht="11.25">
      <c r="K820" s="230"/>
      <c r="L820" s="230"/>
      <c r="M820" s="230"/>
      <c r="N820" s="230"/>
      <c r="O820" s="230"/>
    </row>
    <row r="821" spans="11:15" ht="11.25">
      <c r="K821" s="230"/>
      <c r="L821" s="230"/>
      <c r="M821" s="230"/>
      <c r="N821" s="230"/>
      <c r="O821" s="230"/>
    </row>
    <row r="822" spans="11:15" ht="11.25">
      <c r="K822" s="230"/>
      <c r="L822" s="230"/>
      <c r="M822" s="230"/>
      <c r="N822" s="230"/>
      <c r="O822" s="230"/>
    </row>
    <row r="823" spans="11:15" ht="11.25">
      <c r="K823" s="230"/>
      <c r="L823" s="230"/>
      <c r="M823" s="230"/>
      <c r="N823" s="230"/>
      <c r="O823" s="230"/>
    </row>
    <row r="824" spans="11:15" ht="11.25">
      <c r="K824" s="230"/>
      <c r="L824" s="230"/>
      <c r="M824" s="230"/>
      <c r="N824" s="230"/>
      <c r="O824" s="230"/>
    </row>
    <row r="825" spans="11:15" ht="11.25">
      <c r="K825" s="230"/>
      <c r="L825" s="230"/>
      <c r="M825" s="230"/>
      <c r="N825" s="230"/>
      <c r="O825" s="230"/>
    </row>
    <row r="826" spans="11:15" ht="11.25">
      <c r="K826" s="230"/>
      <c r="L826" s="230"/>
      <c r="M826" s="230"/>
      <c r="N826" s="230"/>
      <c r="O826" s="230"/>
    </row>
    <row r="827" spans="11:15" ht="11.25">
      <c r="K827" s="230"/>
      <c r="L827" s="230"/>
      <c r="M827" s="230"/>
      <c r="N827" s="230"/>
      <c r="O827" s="230"/>
    </row>
    <row r="828" spans="11:15" ht="11.25">
      <c r="K828" s="230"/>
      <c r="L828" s="230"/>
      <c r="M828" s="230"/>
      <c r="N828" s="230"/>
      <c r="O828" s="230"/>
    </row>
    <row r="829" spans="11:15" ht="11.25">
      <c r="K829" s="230"/>
      <c r="L829" s="230"/>
      <c r="M829" s="230"/>
      <c r="N829" s="230"/>
      <c r="O829" s="230"/>
    </row>
    <row r="830" spans="11:15" ht="11.25">
      <c r="K830" s="230"/>
      <c r="L830" s="230"/>
      <c r="M830" s="230"/>
      <c r="N830" s="230"/>
      <c r="O830" s="230"/>
    </row>
    <row r="831" spans="11:15" ht="11.25">
      <c r="K831" s="230"/>
      <c r="L831" s="230"/>
      <c r="M831" s="230"/>
      <c r="N831" s="230"/>
      <c r="O831" s="230"/>
    </row>
    <row r="832" spans="11:15" ht="11.25">
      <c r="K832" s="230"/>
      <c r="L832" s="230"/>
      <c r="M832" s="230"/>
      <c r="N832" s="230"/>
      <c r="O832" s="230"/>
    </row>
    <row r="833" spans="11:15" ht="11.25">
      <c r="K833" s="230"/>
      <c r="L833" s="230"/>
      <c r="M833" s="230"/>
      <c r="N833" s="230"/>
      <c r="O833" s="230"/>
    </row>
    <row r="834" spans="11:15" ht="11.25">
      <c r="K834" s="230"/>
      <c r="L834" s="230"/>
      <c r="M834" s="230"/>
      <c r="N834" s="230"/>
      <c r="O834" s="230"/>
    </row>
    <row r="835" spans="11:15" ht="11.25">
      <c r="K835" s="230"/>
      <c r="L835" s="230"/>
      <c r="M835" s="230"/>
      <c r="N835" s="230"/>
      <c r="O835" s="230"/>
    </row>
    <row r="836" spans="11:15" ht="11.25">
      <c r="K836" s="230"/>
      <c r="L836" s="230"/>
      <c r="M836" s="230"/>
      <c r="N836" s="230"/>
      <c r="O836" s="230"/>
    </row>
    <row r="837" spans="11:15" ht="11.25">
      <c r="K837" s="230"/>
      <c r="L837" s="230"/>
      <c r="M837" s="230"/>
      <c r="N837" s="230"/>
      <c r="O837" s="230"/>
    </row>
    <row r="838" spans="11:15" ht="11.25">
      <c r="K838" s="230"/>
      <c r="L838" s="230"/>
      <c r="M838" s="230"/>
      <c r="N838" s="230"/>
      <c r="O838" s="230"/>
    </row>
    <row r="839" spans="11:15" ht="11.25">
      <c r="K839" s="230"/>
      <c r="L839" s="230"/>
      <c r="M839" s="230"/>
      <c r="N839" s="230"/>
      <c r="O839" s="230"/>
    </row>
    <row r="840" spans="11:15" ht="11.25">
      <c r="K840" s="230"/>
      <c r="L840" s="230"/>
      <c r="M840" s="230"/>
      <c r="N840" s="230"/>
      <c r="O840" s="230"/>
    </row>
    <row r="841" spans="11:15" ht="11.25">
      <c r="K841" s="230"/>
      <c r="L841" s="230"/>
      <c r="M841" s="230"/>
      <c r="N841" s="230"/>
      <c r="O841" s="230"/>
    </row>
    <row r="842" spans="11:15" ht="11.25">
      <c r="K842" s="230"/>
      <c r="L842" s="230"/>
      <c r="M842" s="230"/>
      <c r="N842" s="230"/>
      <c r="O842" s="230"/>
    </row>
    <row r="843" spans="11:15" ht="11.25">
      <c r="K843" s="230"/>
      <c r="L843" s="230"/>
      <c r="M843" s="230"/>
      <c r="N843" s="230"/>
      <c r="O843" s="230"/>
    </row>
    <row r="844" spans="11:15" ht="11.25">
      <c r="K844" s="230"/>
      <c r="L844" s="230"/>
      <c r="M844" s="230"/>
      <c r="N844" s="230"/>
      <c r="O844" s="230"/>
    </row>
    <row r="845" spans="11:15" ht="11.25">
      <c r="K845" s="230"/>
      <c r="L845" s="230"/>
      <c r="M845" s="230"/>
      <c r="N845" s="230"/>
      <c r="O845" s="230"/>
    </row>
    <row r="846" spans="11:15" ht="11.25">
      <c r="K846" s="230"/>
      <c r="L846" s="230"/>
      <c r="M846" s="230"/>
      <c r="N846" s="230"/>
      <c r="O846" s="230"/>
    </row>
    <row r="847" spans="11:15" ht="11.25">
      <c r="K847" s="230"/>
      <c r="L847" s="230"/>
      <c r="M847" s="230"/>
      <c r="N847" s="230"/>
      <c r="O847" s="230"/>
    </row>
    <row r="848" spans="11:15" ht="11.25">
      <c r="K848" s="230"/>
      <c r="L848" s="230"/>
      <c r="M848" s="230"/>
      <c r="N848" s="230"/>
      <c r="O848" s="230"/>
    </row>
    <row r="849" spans="11:15" ht="11.25">
      <c r="K849" s="230"/>
      <c r="L849" s="230"/>
      <c r="M849" s="230"/>
      <c r="N849" s="230"/>
      <c r="O849" s="230"/>
    </row>
    <row r="850" spans="11:15" ht="11.25">
      <c r="K850" s="230"/>
      <c r="L850" s="230"/>
      <c r="M850" s="230"/>
      <c r="N850" s="230"/>
      <c r="O850" s="230"/>
    </row>
    <row r="851" spans="11:15" ht="11.25">
      <c r="K851" s="230"/>
      <c r="L851" s="230"/>
      <c r="M851" s="230"/>
      <c r="N851" s="230"/>
      <c r="O851" s="230"/>
    </row>
    <row r="852" spans="11:15" ht="11.25">
      <c r="K852" s="230"/>
      <c r="L852" s="230"/>
      <c r="M852" s="230"/>
      <c r="N852" s="230"/>
      <c r="O852" s="230"/>
    </row>
    <row r="853" spans="11:15" ht="11.25">
      <c r="K853" s="230"/>
      <c r="L853" s="230"/>
      <c r="M853" s="230"/>
      <c r="N853" s="230"/>
      <c r="O853" s="230"/>
    </row>
    <row r="854" spans="11:15" ht="11.25">
      <c r="K854" s="230"/>
      <c r="L854" s="230"/>
      <c r="M854" s="230"/>
      <c r="N854" s="230"/>
      <c r="O854" s="230"/>
    </row>
    <row r="855" spans="11:15" ht="11.25">
      <c r="K855" s="230"/>
      <c r="L855" s="230"/>
      <c r="M855" s="230"/>
      <c r="N855" s="230"/>
      <c r="O855" s="230"/>
    </row>
    <row r="856" spans="11:15" ht="11.25">
      <c r="K856" s="230"/>
      <c r="L856" s="230"/>
      <c r="M856" s="230"/>
      <c r="N856" s="230"/>
      <c r="O856" s="230"/>
    </row>
    <row r="857" spans="11:15" ht="11.25">
      <c r="K857" s="230"/>
      <c r="L857" s="230"/>
      <c r="M857" s="230"/>
      <c r="N857" s="230"/>
      <c r="O857" s="230"/>
    </row>
    <row r="858" spans="11:15" ht="11.25">
      <c r="K858" s="230"/>
      <c r="L858" s="230"/>
      <c r="M858" s="230"/>
      <c r="N858" s="230"/>
      <c r="O858" s="230"/>
    </row>
    <row r="859" spans="11:15" ht="11.25">
      <c r="K859" s="230"/>
      <c r="L859" s="230"/>
      <c r="M859" s="230"/>
      <c r="N859" s="230"/>
      <c r="O859" s="230"/>
    </row>
    <row r="860" spans="11:15" ht="11.25">
      <c r="K860" s="230"/>
      <c r="L860" s="230"/>
      <c r="M860" s="230"/>
      <c r="N860" s="230"/>
      <c r="O860" s="230"/>
    </row>
    <row r="861" spans="11:15" ht="11.25">
      <c r="K861" s="230"/>
      <c r="L861" s="230"/>
      <c r="M861" s="230"/>
      <c r="N861" s="230"/>
      <c r="O861" s="230"/>
    </row>
    <row r="862" spans="11:15" ht="11.25">
      <c r="K862" s="230"/>
      <c r="L862" s="230"/>
      <c r="M862" s="230"/>
      <c r="N862" s="230"/>
      <c r="O862" s="230"/>
    </row>
    <row r="863" spans="11:15" ht="11.25">
      <c r="K863" s="230"/>
      <c r="L863" s="230"/>
      <c r="M863" s="230"/>
      <c r="N863" s="230"/>
      <c r="O863" s="230"/>
    </row>
    <row r="864" spans="11:15" ht="11.25">
      <c r="K864" s="230"/>
      <c r="L864" s="230"/>
      <c r="M864" s="230"/>
      <c r="N864" s="230"/>
      <c r="O864" s="230"/>
    </row>
    <row r="865" spans="11:15" ht="11.25">
      <c r="K865" s="230"/>
      <c r="L865" s="230"/>
      <c r="M865" s="230"/>
      <c r="N865" s="230"/>
      <c r="O865" s="230"/>
    </row>
    <row r="866" spans="11:15" ht="11.25">
      <c r="K866" s="230"/>
      <c r="L866" s="230"/>
      <c r="M866" s="230"/>
      <c r="N866" s="230"/>
      <c r="O866" s="230"/>
    </row>
    <row r="867" spans="11:15" ht="11.25">
      <c r="K867" s="230"/>
      <c r="L867" s="230"/>
      <c r="M867" s="230"/>
      <c r="N867" s="230"/>
      <c r="O867" s="230"/>
    </row>
    <row r="868" spans="11:15" ht="11.25">
      <c r="K868" s="230"/>
      <c r="L868" s="230"/>
      <c r="M868" s="230"/>
      <c r="N868" s="230"/>
      <c r="O868" s="230"/>
    </row>
    <row r="869" spans="11:15" ht="11.25">
      <c r="K869" s="230"/>
      <c r="L869" s="230"/>
      <c r="M869" s="230"/>
      <c r="N869" s="230"/>
      <c r="O869" s="230"/>
    </row>
    <row r="870" spans="11:15" ht="11.25">
      <c r="K870" s="230"/>
      <c r="L870" s="230"/>
      <c r="M870" s="230"/>
      <c r="N870" s="230"/>
      <c r="O870" s="230"/>
    </row>
    <row r="871" spans="11:15" ht="11.25">
      <c r="K871" s="230"/>
      <c r="L871" s="230"/>
      <c r="M871" s="230"/>
      <c r="N871" s="230"/>
      <c r="O871" s="230"/>
    </row>
    <row r="872" spans="11:15" ht="11.25">
      <c r="K872" s="230"/>
      <c r="L872" s="230"/>
      <c r="M872" s="230"/>
      <c r="N872" s="230"/>
      <c r="O872" s="230"/>
    </row>
    <row r="873" spans="11:15" ht="11.25">
      <c r="K873" s="230"/>
      <c r="L873" s="230"/>
      <c r="M873" s="230"/>
      <c r="N873" s="230"/>
      <c r="O873" s="230"/>
    </row>
    <row r="874" spans="11:15" ht="11.25">
      <c r="K874" s="230"/>
      <c r="L874" s="230"/>
      <c r="M874" s="230"/>
      <c r="N874" s="230"/>
      <c r="O874" s="230"/>
    </row>
    <row r="875" spans="11:15" ht="11.25">
      <c r="K875" s="230"/>
      <c r="L875" s="230"/>
      <c r="M875" s="230"/>
      <c r="N875" s="230"/>
      <c r="O875" s="230"/>
    </row>
    <row r="876" spans="11:15" ht="11.25">
      <c r="K876" s="230"/>
      <c r="L876" s="230"/>
      <c r="M876" s="230"/>
      <c r="N876" s="230"/>
      <c r="O876" s="230"/>
    </row>
    <row r="877" spans="11:15" ht="11.25">
      <c r="K877" s="230"/>
      <c r="L877" s="230"/>
      <c r="M877" s="230"/>
      <c r="N877" s="230"/>
      <c r="O877" s="230"/>
    </row>
    <row r="878" spans="11:15" ht="11.25">
      <c r="K878" s="230"/>
      <c r="L878" s="230"/>
      <c r="M878" s="230"/>
      <c r="N878" s="230"/>
      <c r="O878" s="230"/>
    </row>
    <row r="879" spans="11:15" ht="11.25">
      <c r="K879" s="230"/>
      <c r="L879" s="230"/>
      <c r="M879" s="230"/>
      <c r="N879" s="230"/>
      <c r="O879" s="230"/>
    </row>
    <row r="880" spans="11:15" ht="11.25">
      <c r="K880" s="230"/>
      <c r="L880" s="230"/>
      <c r="M880" s="230"/>
      <c r="N880" s="230"/>
      <c r="O880" s="230"/>
    </row>
    <row r="881" spans="11:15" ht="11.25">
      <c r="K881" s="230"/>
      <c r="L881" s="230"/>
      <c r="M881" s="230"/>
      <c r="N881" s="230"/>
      <c r="O881" s="230"/>
    </row>
    <row r="882" spans="11:15" ht="11.25">
      <c r="K882" s="230"/>
      <c r="L882" s="230"/>
      <c r="M882" s="230"/>
      <c r="N882" s="230"/>
      <c r="O882" s="230"/>
    </row>
    <row r="883" spans="11:15" ht="11.25">
      <c r="K883" s="230"/>
      <c r="L883" s="230"/>
      <c r="M883" s="230"/>
      <c r="N883" s="230"/>
      <c r="O883" s="230"/>
    </row>
    <row r="884" spans="11:15" ht="11.25">
      <c r="K884" s="230"/>
      <c r="L884" s="230"/>
      <c r="M884" s="230"/>
      <c r="N884" s="230"/>
      <c r="O884" s="230"/>
    </row>
    <row r="885" spans="11:15" ht="11.25">
      <c r="K885" s="230"/>
      <c r="L885" s="230"/>
      <c r="M885" s="230"/>
      <c r="N885" s="230"/>
      <c r="O885" s="230"/>
    </row>
    <row r="886" spans="11:15" ht="11.25">
      <c r="K886" s="230"/>
      <c r="L886" s="230"/>
      <c r="M886" s="230"/>
      <c r="N886" s="230"/>
      <c r="O886" s="230"/>
    </row>
    <row r="887" spans="11:15" ht="11.25">
      <c r="K887" s="230"/>
      <c r="L887" s="230"/>
      <c r="M887" s="230"/>
      <c r="N887" s="230"/>
      <c r="O887" s="230"/>
    </row>
    <row r="888" spans="11:15" ht="11.25">
      <c r="K888" s="230"/>
      <c r="L888" s="230"/>
      <c r="M888" s="230"/>
      <c r="N888" s="230"/>
      <c r="O888" s="230"/>
    </row>
    <row r="889" spans="11:15" ht="11.25">
      <c r="K889" s="230"/>
      <c r="L889" s="230"/>
      <c r="M889" s="230"/>
      <c r="N889" s="230"/>
      <c r="O889" s="230"/>
    </row>
    <row r="890" spans="11:15" ht="11.25">
      <c r="K890" s="230"/>
      <c r="L890" s="230"/>
      <c r="M890" s="230"/>
      <c r="N890" s="230"/>
      <c r="O890" s="230"/>
    </row>
    <row r="891" spans="11:15" ht="11.25">
      <c r="K891" s="230"/>
      <c r="L891" s="230"/>
      <c r="M891" s="230"/>
      <c r="N891" s="230"/>
      <c r="O891" s="230"/>
    </row>
    <row r="892" spans="11:15" ht="11.25">
      <c r="K892" s="230"/>
      <c r="L892" s="230"/>
      <c r="M892" s="230"/>
      <c r="N892" s="230"/>
      <c r="O892" s="230"/>
    </row>
    <row r="893" spans="11:15" ht="11.25">
      <c r="K893" s="230"/>
      <c r="L893" s="230"/>
      <c r="M893" s="230"/>
      <c r="N893" s="230"/>
      <c r="O893" s="230"/>
    </row>
    <row r="894" spans="11:15" ht="11.25">
      <c r="K894" s="230"/>
      <c r="L894" s="230"/>
      <c r="M894" s="230"/>
      <c r="N894" s="230"/>
      <c r="O894" s="230"/>
    </row>
    <row r="895" spans="11:15" ht="11.25">
      <c r="K895" s="230"/>
      <c r="L895" s="230"/>
      <c r="M895" s="230"/>
      <c r="N895" s="230"/>
      <c r="O895" s="230"/>
    </row>
    <row r="896" spans="11:15" ht="11.25">
      <c r="K896" s="230"/>
      <c r="L896" s="230"/>
      <c r="M896" s="230"/>
      <c r="N896" s="230"/>
      <c r="O896" s="230"/>
    </row>
    <row r="897" spans="11:15" ht="11.25">
      <c r="K897" s="230"/>
      <c r="L897" s="230"/>
      <c r="M897" s="230"/>
      <c r="N897" s="230"/>
      <c r="O897" s="230"/>
    </row>
    <row r="898" spans="11:15" ht="11.25">
      <c r="K898" s="230"/>
      <c r="L898" s="230"/>
      <c r="M898" s="230"/>
      <c r="N898" s="230"/>
      <c r="O898" s="230"/>
    </row>
    <row r="899" spans="11:15" ht="11.25">
      <c r="K899" s="230"/>
      <c r="L899" s="230"/>
      <c r="M899" s="230"/>
      <c r="N899" s="230"/>
      <c r="O899" s="230"/>
    </row>
    <row r="900" spans="11:15" ht="11.25">
      <c r="K900" s="230"/>
      <c r="L900" s="230"/>
      <c r="M900" s="230"/>
      <c r="N900" s="230"/>
      <c r="O900" s="230"/>
    </row>
    <row r="901" spans="11:15" ht="11.25">
      <c r="K901" s="230"/>
      <c r="L901" s="230"/>
      <c r="M901" s="230"/>
      <c r="N901" s="230"/>
      <c r="O901" s="230"/>
    </row>
    <row r="902" spans="11:15" ht="11.25">
      <c r="K902" s="230"/>
      <c r="L902" s="230"/>
      <c r="M902" s="230"/>
      <c r="N902" s="230"/>
      <c r="O902" s="230"/>
    </row>
    <row r="903" spans="11:15" ht="11.25">
      <c r="K903" s="230"/>
      <c r="L903" s="230"/>
      <c r="M903" s="230"/>
      <c r="N903" s="230"/>
      <c r="O903" s="230"/>
    </row>
    <row r="904" spans="11:15" ht="11.25">
      <c r="K904" s="230"/>
      <c r="L904" s="230"/>
      <c r="M904" s="230"/>
      <c r="N904" s="230"/>
      <c r="O904" s="230"/>
    </row>
    <row r="905" spans="11:15" ht="11.25">
      <c r="K905" s="230"/>
      <c r="L905" s="230"/>
      <c r="M905" s="230"/>
      <c r="N905" s="230"/>
      <c r="O905" s="230"/>
    </row>
    <row r="906" spans="11:15" ht="11.25">
      <c r="K906" s="230"/>
      <c r="L906" s="230"/>
      <c r="M906" s="230"/>
      <c r="N906" s="230"/>
      <c r="O906" s="230"/>
    </row>
    <row r="907" spans="11:15" ht="11.25">
      <c r="K907" s="230"/>
      <c r="L907" s="230"/>
      <c r="M907" s="230"/>
      <c r="N907" s="230"/>
      <c r="O907" s="230"/>
    </row>
    <row r="908" spans="11:15" ht="11.25">
      <c r="K908" s="230"/>
      <c r="L908" s="230"/>
      <c r="M908" s="230"/>
      <c r="N908" s="230"/>
      <c r="O908" s="230"/>
    </row>
    <row r="909" spans="11:15" ht="11.25">
      <c r="K909" s="230"/>
      <c r="L909" s="230"/>
      <c r="M909" s="230"/>
      <c r="N909" s="230"/>
      <c r="O909" s="230"/>
    </row>
    <row r="910" spans="11:15" ht="11.25">
      <c r="K910" s="230"/>
      <c r="L910" s="230"/>
      <c r="M910" s="230"/>
      <c r="N910" s="230"/>
      <c r="O910" s="230"/>
    </row>
    <row r="911" spans="11:15" ht="11.25">
      <c r="K911" s="230"/>
      <c r="L911" s="230"/>
      <c r="M911" s="230"/>
      <c r="N911" s="230"/>
      <c r="O911" s="230"/>
    </row>
    <row r="912" spans="11:15" ht="11.25">
      <c r="K912" s="230"/>
      <c r="L912" s="230"/>
      <c r="M912" s="230"/>
      <c r="N912" s="230"/>
      <c r="O912" s="230"/>
    </row>
    <row r="913" spans="11:15" ht="11.25">
      <c r="K913" s="230"/>
      <c r="L913" s="230"/>
      <c r="M913" s="230"/>
      <c r="N913" s="230"/>
      <c r="O913" s="230"/>
    </row>
    <row r="914" spans="11:15" ht="11.25">
      <c r="K914" s="230"/>
      <c r="L914" s="230"/>
      <c r="M914" s="230"/>
      <c r="N914" s="230"/>
      <c r="O914" s="230"/>
    </row>
    <row r="915" spans="11:15" ht="11.25">
      <c r="K915" s="230"/>
      <c r="L915" s="230"/>
      <c r="M915" s="230"/>
      <c r="N915" s="230"/>
      <c r="O915" s="230"/>
    </row>
    <row r="916" spans="11:15" ht="11.25">
      <c r="K916" s="230"/>
      <c r="L916" s="230"/>
      <c r="M916" s="230"/>
      <c r="N916" s="230"/>
      <c r="O916" s="230"/>
    </row>
    <row r="917" spans="11:15" ht="11.25">
      <c r="K917" s="230"/>
      <c r="L917" s="230"/>
      <c r="M917" s="230"/>
      <c r="N917" s="230"/>
      <c r="O917" s="230"/>
    </row>
    <row r="918" spans="11:15" ht="11.25">
      <c r="K918" s="230"/>
      <c r="L918" s="230"/>
      <c r="M918" s="230"/>
      <c r="N918" s="230"/>
      <c r="O918" s="230"/>
    </row>
    <row r="919" spans="11:15" ht="11.25">
      <c r="K919" s="230"/>
      <c r="L919" s="230"/>
      <c r="M919" s="230"/>
      <c r="N919" s="230"/>
      <c r="O919" s="230"/>
    </row>
    <row r="920" spans="11:15" ht="11.25">
      <c r="K920" s="230"/>
      <c r="L920" s="230"/>
      <c r="M920" s="230"/>
      <c r="N920" s="230"/>
      <c r="O920" s="230"/>
    </row>
    <row r="921" spans="11:15" ht="11.25">
      <c r="K921" s="230"/>
      <c r="L921" s="230"/>
      <c r="M921" s="230"/>
      <c r="N921" s="230"/>
      <c r="O921" s="230"/>
    </row>
    <row r="922" spans="11:15" ht="11.25">
      <c r="K922" s="230"/>
      <c r="L922" s="230"/>
      <c r="M922" s="230"/>
      <c r="N922" s="230"/>
      <c r="O922" s="230"/>
    </row>
    <row r="923" spans="11:15" ht="11.25">
      <c r="K923" s="230"/>
      <c r="L923" s="230"/>
      <c r="M923" s="230"/>
      <c r="N923" s="230"/>
      <c r="O923" s="230"/>
    </row>
    <row r="924" spans="11:15" ht="11.25">
      <c r="K924" s="230"/>
      <c r="L924" s="230"/>
      <c r="M924" s="230"/>
      <c r="N924" s="230"/>
      <c r="O924" s="230"/>
    </row>
    <row r="925" spans="11:15" ht="11.25">
      <c r="K925" s="230"/>
      <c r="L925" s="230"/>
      <c r="M925" s="230"/>
      <c r="N925" s="230"/>
      <c r="O925" s="230"/>
    </row>
    <row r="926" spans="11:15" ht="11.25">
      <c r="K926" s="230"/>
      <c r="L926" s="230"/>
      <c r="M926" s="230"/>
      <c r="N926" s="230"/>
      <c r="O926" s="230"/>
    </row>
    <row r="927" spans="11:15" ht="11.25">
      <c r="K927" s="230"/>
      <c r="L927" s="230"/>
      <c r="M927" s="230"/>
      <c r="N927" s="230"/>
      <c r="O927" s="230"/>
    </row>
    <row r="928" spans="11:15" ht="11.25">
      <c r="K928" s="230"/>
      <c r="L928" s="230"/>
      <c r="M928" s="230"/>
      <c r="N928" s="230"/>
      <c r="O928" s="230"/>
    </row>
    <row r="929" spans="11:15" ht="11.25">
      <c r="K929" s="230"/>
      <c r="L929" s="230"/>
      <c r="M929" s="230"/>
      <c r="N929" s="230"/>
      <c r="O929" s="230"/>
    </row>
    <row r="930" spans="11:15" ht="11.25">
      <c r="K930" s="230"/>
      <c r="L930" s="230"/>
      <c r="M930" s="230"/>
      <c r="N930" s="230"/>
      <c r="O930" s="230"/>
    </row>
    <row r="931" spans="11:15" ht="11.25">
      <c r="K931" s="230"/>
      <c r="L931" s="230"/>
      <c r="M931" s="230"/>
      <c r="N931" s="230"/>
      <c r="O931" s="230"/>
    </row>
    <row r="932" spans="11:15" ht="11.25">
      <c r="K932" s="230"/>
      <c r="L932" s="230"/>
      <c r="M932" s="230"/>
      <c r="N932" s="230"/>
      <c r="O932" s="230"/>
    </row>
    <row r="933" spans="11:15" ht="11.25">
      <c r="K933" s="230"/>
      <c r="L933" s="230"/>
      <c r="M933" s="230"/>
      <c r="N933" s="230"/>
      <c r="O933" s="230"/>
    </row>
    <row r="934" spans="11:15" ht="11.25">
      <c r="K934" s="230"/>
      <c r="L934" s="230"/>
      <c r="M934" s="230"/>
      <c r="N934" s="230"/>
      <c r="O934" s="230"/>
    </row>
    <row r="935" spans="11:15" ht="11.25">
      <c r="K935" s="230"/>
      <c r="L935" s="230"/>
      <c r="M935" s="230"/>
      <c r="N935" s="230"/>
      <c r="O935" s="230"/>
    </row>
    <row r="936" spans="11:15" ht="11.25">
      <c r="K936" s="230"/>
      <c r="L936" s="230"/>
      <c r="M936" s="230"/>
      <c r="N936" s="230"/>
      <c r="O936" s="230"/>
    </row>
    <row r="937" spans="11:15" ht="11.25">
      <c r="K937" s="230"/>
      <c r="L937" s="230"/>
      <c r="M937" s="230"/>
      <c r="N937" s="230"/>
      <c r="O937" s="230"/>
    </row>
    <row r="938" spans="11:15" ht="11.25">
      <c r="K938" s="230"/>
      <c r="L938" s="230"/>
      <c r="M938" s="230"/>
      <c r="N938" s="230"/>
      <c r="O938" s="230"/>
    </row>
    <row r="939" spans="11:15" ht="11.25">
      <c r="K939" s="230"/>
      <c r="L939" s="230"/>
      <c r="M939" s="230"/>
      <c r="N939" s="230"/>
      <c r="O939" s="230"/>
    </row>
    <row r="940" spans="11:15" ht="11.25">
      <c r="K940" s="230"/>
      <c r="L940" s="230"/>
      <c r="M940" s="230"/>
      <c r="N940" s="230"/>
      <c r="O940" s="230"/>
    </row>
    <row r="941" spans="11:15" ht="11.25">
      <c r="K941" s="230"/>
      <c r="L941" s="230"/>
      <c r="M941" s="230"/>
      <c r="N941" s="230"/>
      <c r="O941" s="230"/>
    </row>
    <row r="942" spans="11:15" ht="11.25">
      <c r="K942" s="230"/>
      <c r="L942" s="230"/>
      <c r="M942" s="230"/>
      <c r="N942" s="230"/>
      <c r="O942" s="230"/>
    </row>
    <row r="943" spans="11:15" ht="11.25">
      <c r="K943" s="230"/>
      <c r="L943" s="230"/>
      <c r="M943" s="230"/>
      <c r="N943" s="230"/>
      <c r="O943" s="230"/>
    </row>
    <row r="944" spans="11:15" ht="11.25">
      <c r="K944" s="230"/>
      <c r="L944" s="230"/>
      <c r="M944" s="230"/>
      <c r="N944" s="230"/>
      <c r="O944" s="230"/>
    </row>
    <row r="945" spans="11:15" ht="11.25">
      <c r="K945" s="230"/>
      <c r="L945" s="230"/>
      <c r="M945" s="230"/>
      <c r="N945" s="230"/>
      <c r="O945" s="230"/>
    </row>
    <row r="946" spans="11:15" ht="11.25">
      <c r="K946" s="230"/>
      <c r="L946" s="230"/>
      <c r="M946" s="230"/>
      <c r="N946" s="230"/>
      <c r="O946" s="230"/>
    </row>
    <row r="947" spans="11:15" ht="11.25">
      <c r="K947" s="230"/>
      <c r="L947" s="230"/>
      <c r="M947" s="230"/>
      <c r="N947" s="230"/>
      <c r="O947" s="230"/>
    </row>
    <row r="948" spans="11:15" ht="11.25">
      <c r="K948" s="230"/>
      <c r="L948" s="230"/>
      <c r="M948" s="230"/>
      <c r="N948" s="230"/>
      <c r="O948" s="230"/>
    </row>
    <row r="949" spans="11:15" ht="11.25">
      <c r="K949" s="230"/>
      <c r="L949" s="230"/>
      <c r="M949" s="230"/>
      <c r="N949" s="230"/>
      <c r="O949" s="230"/>
    </row>
    <row r="950" spans="11:15" ht="11.25">
      <c r="K950" s="230"/>
      <c r="L950" s="230"/>
      <c r="M950" s="230"/>
      <c r="N950" s="230"/>
      <c r="O950" s="230"/>
    </row>
    <row r="951" spans="11:15" ht="11.25">
      <c r="K951" s="230"/>
      <c r="L951" s="230"/>
      <c r="M951" s="230"/>
      <c r="N951" s="230"/>
      <c r="O951" s="230"/>
    </row>
    <row r="952" spans="11:15" ht="11.25">
      <c r="K952" s="230"/>
      <c r="L952" s="230"/>
      <c r="M952" s="230"/>
      <c r="N952" s="230"/>
      <c r="O952" s="230"/>
    </row>
    <row r="953" spans="11:15" ht="11.25">
      <c r="K953" s="230"/>
      <c r="L953" s="230"/>
      <c r="M953" s="230"/>
      <c r="N953" s="230"/>
      <c r="O953" s="230"/>
    </row>
    <row r="954" spans="11:15" ht="11.25">
      <c r="K954" s="230"/>
      <c r="L954" s="230"/>
      <c r="M954" s="230"/>
      <c r="N954" s="230"/>
      <c r="O954" s="230"/>
    </row>
    <row r="955" spans="11:15" ht="11.25">
      <c r="K955" s="230"/>
      <c r="L955" s="230"/>
      <c r="M955" s="230"/>
      <c r="N955" s="230"/>
      <c r="O955" s="230"/>
    </row>
    <row r="956" spans="11:15" ht="11.25">
      <c r="K956" s="230"/>
      <c r="L956" s="230"/>
      <c r="M956" s="230"/>
      <c r="N956" s="230"/>
      <c r="O956" s="230"/>
    </row>
    <row r="957" spans="11:15" ht="11.25">
      <c r="K957" s="230"/>
      <c r="L957" s="230"/>
      <c r="M957" s="230"/>
      <c r="N957" s="230"/>
      <c r="O957" s="230"/>
    </row>
    <row r="958" spans="11:15" ht="11.25">
      <c r="K958" s="230"/>
      <c r="L958" s="230"/>
      <c r="M958" s="230"/>
      <c r="N958" s="230"/>
      <c r="O958" s="230"/>
    </row>
    <row r="959" spans="11:15" ht="11.25">
      <c r="K959" s="230"/>
      <c r="L959" s="230"/>
      <c r="M959" s="230"/>
      <c r="N959" s="230"/>
      <c r="O959" s="230"/>
    </row>
    <row r="960" spans="11:15" ht="11.25">
      <c r="K960" s="230"/>
      <c r="L960" s="230"/>
      <c r="M960" s="230"/>
      <c r="N960" s="230"/>
      <c r="O960" s="230"/>
    </row>
    <row r="961" spans="11:15" ht="11.25">
      <c r="K961" s="230"/>
      <c r="L961" s="230"/>
      <c r="M961" s="230"/>
      <c r="N961" s="230"/>
      <c r="O961" s="230"/>
    </row>
    <row r="962" spans="11:15" ht="11.25">
      <c r="K962" s="230"/>
      <c r="L962" s="230"/>
      <c r="M962" s="230"/>
      <c r="N962" s="230"/>
      <c r="O962" s="230"/>
    </row>
    <row r="963" spans="11:15" ht="11.25">
      <c r="K963" s="230"/>
      <c r="L963" s="230"/>
      <c r="M963" s="230"/>
      <c r="N963" s="230"/>
      <c r="O963" s="230"/>
    </row>
    <row r="964" spans="11:15" ht="11.25">
      <c r="K964" s="230"/>
      <c r="L964" s="230"/>
      <c r="M964" s="230"/>
      <c r="N964" s="230"/>
      <c r="O964" s="230"/>
    </row>
    <row r="965" spans="11:15" ht="11.25">
      <c r="K965" s="230"/>
      <c r="L965" s="230"/>
      <c r="M965" s="230"/>
      <c r="N965" s="230"/>
      <c r="O965" s="230"/>
    </row>
    <row r="966" spans="11:15" ht="11.25">
      <c r="K966" s="230"/>
      <c r="L966" s="230"/>
      <c r="M966" s="230"/>
      <c r="N966" s="230"/>
      <c r="O966" s="230"/>
    </row>
    <row r="967" spans="11:15" ht="11.25">
      <c r="K967" s="230"/>
      <c r="L967" s="230"/>
      <c r="M967" s="230"/>
      <c r="N967" s="230"/>
      <c r="O967" s="230"/>
    </row>
    <row r="968" spans="11:15" ht="11.25">
      <c r="K968" s="230"/>
      <c r="L968" s="230"/>
      <c r="M968" s="230"/>
      <c r="N968" s="230"/>
      <c r="O968" s="230"/>
    </row>
    <row r="969" spans="11:15" ht="11.25">
      <c r="K969" s="230"/>
      <c r="L969" s="230"/>
      <c r="M969" s="230"/>
      <c r="N969" s="230"/>
      <c r="O969" s="230"/>
    </row>
    <row r="970" spans="11:15" ht="11.25">
      <c r="K970" s="230"/>
      <c r="L970" s="230"/>
      <c r="M970" s="230"/>
      <c r="N970" s="230"/>
      <c r="O970" s="230"/>
    </row>
    <row r="971" spans="11:15" ht="11.25">
      <c r="K971" s="230"/>
      <c r="L971" s="230"/>
      <c r="M971" s="230"/>
      <c r="N971" s="230"/>
      <c r="O971" s="230"/>
    </row>
    <row r="972" spans="11:15" ht="11.25">
      <c r="K972" s="230"/>
      <c r="L972" s="230"/>
      <c r="M972" s="230"/>
      <c r="N972" s="230"/>
      <c r="O972" s="230"/>
    </row>
    <row r="973" spans="11:15" ht="11.25">
      <c r="K973" s="230"/>
      <c r="L973" s="230"/>
      <c r="M973" s="230"/>
      <c r="N973" s="230"/>
      <c r="O973" s="230"/>
    </row>
    <row r="974" spans="11:15" ht="11.25">
      <c r="K974" s="230"/>
      <c r="L974" s="230"/>
      <c r="M974" s="230"/>
      <c r="N974" s="230"/>
      <c r="O974" s="230"/>
    </row>
    <row r="975" spans="11:15" ht="11.25">
      <c r="K975" s="230"/>
      <c r="L975" s="230"/>
      <c r="M975" s="230"/>
      <c r="N975" s="230"/>
      <c r="O975" s="230"/>
    </row>
    <row r="976" spans="11:15" ht="11.25">
      <c r="K976" s="230"/>
      <c r="L976" s="230"/>
      <c r="M976" s="230"/>
      <c r="N976" s="230"/>
      <c r="O976" s="230"/>
    </row>
    <row r="977" spans="11:15" ht="11.25">
      <c r="K977" s="230"/>
      <c r="L977" s="230"/>
      <c r="M977" s="230"/>
      <c r="N977" s="230"/>
      <c r="O977" s="230"/>
    </row>
    <row r="978" spans="11:15" ht="11.25">
      <c r="K978" s="230"/>
      <c r="L978" s="230"/>
      <c r="M978" s="230"/>
      <c r="N978" s="230"/>
      <c r="O978" s="230"/>
    </row>
    <row r="979" spans="11:15" ht="11.25">
      <c r="K979" s="230"/>
      <c r="L979" s="230"/>
      <c r="M979" s="230"/>
      <c r="N979" s="230"/>
      <c r="O979" s="230"/>
    </row>
    <row r="980" spans="11:15" ht="11.25">
      <c r="K980" s="230"/>
      <c r="L980" s="230"/>
      <c r="M980" s="230"/>
      <c r="N980" s="230"/>
      <c r="O980" s="230"/>
    </row>
    <row r="981" spans="11:15" ht="11.25">
      <c r="K981" s="230"/>
      <c r="L981" s="230"/>
      <c r="M981" s="230"/>
      <c r="N981" s="230"/>
      <c r="O981" s="230"/>
    </row>
    <row r="982" spans="11:15" ht="11.25">
      <c r="K982" s="230"/>
      <c r="L982" s="230"/>
      <c r="M982" s="230"/>
      <c r="N982" s="230"/>
      <c r="O982" s="230"/>
    </row>
    <row r="983" spans="11:15" ht="11.25">
      <c r="K983" s="230"/>
      <c r="L983" s="230"/>
      <c r="M983" s="230"/>
      <c r="N983" s="230"/>
      <c r="O983" s="230"/>
    </row>
    <row r="984" spans="11:15" ht="11.25">
      <c r="K984" s="230"/>
      <c r="L984" s="230"/>
      <c r="M984" s="230"/>
      <c r="N984" s="230"/>
      <c r="O984" s="230"/>
    </row>
    <row r="985" spans="11:15" ht="11.25">
      <c r="K985" s="230"/>
      <c r="L985" s="230"/>
      <c r="M985" s="230"/>
      <c r="N985" s="230"/>
      <c r="O985" s="230"/>
    </row>
    <row r="986" spans="11:15" ht="11.25">
      <c r="K986" s="230"/>
      <c r="L986" s="230"/>
      <c r="M986" s="230"/>
      <c r="N986" s="230"/>
      <c r="O986" s="230"/>
    </row>
    <row r="987" spans="11:15" ht="11.25">
      <c r="K987" s="230"/>
      <c r="L987" s="230"/>
      <c r="M987" s="230"/>
      <c r="N987" s="230"/>
      <c r="O987" s="230"/>
    </row>
    <row r="988" spans="11:15" ht="11.25">
      <c r="K988" s="230"/>
      <c r="L988" s="230"/>
      <c r="M988" s="230"/>
      <c r="N988" s="230"/>
      <c r="O988" s="230"/>
    </row>
    <row r="989" spans="11:15" ht="11.25">
      <c r="K989" s="230"/>
      <c r="L989" s="230"/>
      <c r="M989" s="230"/>
      <c r="N989" s="230"/>
      <c r="O989" s="230"/>
    </row>
    <row r="990" spans="11:15" ht="11.25">
      <c r="K990" s="230"/>
      <c r="L990" s="230"/>
      <c r="M990" s="230"/>
      <c r="N990" s="230"/>
      <c r="O990" s="230"/>
    </row>
    <row r="991" spans="11:15" ht="11.25">
      <c r="K991" s="230"/>
      <c r="L991" s="230"/>
      <c r="M991" s="230"/>
      <c r="N991" s="230"/>
      <c r="O991" s="230"/>
    </row>
    <row r="992" spans="11:15" ht="11.25">
      <c r="K992" s="230"/>
      <c r="L992" s="230"/>
      <c r="M992" s="230"/>
      <c r="N992" s="230"/>
      <c r="O992" s="230"/>
    </row>
    <row r="993" spans="11:15" ht="11.25">
      <c r="K993" s="230"/>
      <c r="L993" s="230"/>
      <c r="M993" s="230"/>
      <c r="N993" s="230"/>
      <c r="O993" s="230"/>
    </row>
    <row r="994" spans="11:15" ht="11.25">
      <c r="K994" s="230"/>
      <c r="L994" s="230"/>
      <c r="M994" s="230"/>
      <c r="N994" s="230"/>
      <c r="O994" s="230"/>
    </row>
    <row r="995" spans="11:15" ht="11.25">
      <c r="K995" s="230"/>
      <c r="L995" s="230"/>
      <c r="M995" s="230"/>
      <c r="N995" s="230"/>
      <c r="O995" s="230"/>
    </row>
    <row r="996" spans="11:15" ht="11.25">
      <c r="K996" s="230"/>
      <c r="L996" s="230"/>
      <c r="M996" s="230"/>
      <c r="N996" s="230"/>
      <c r="O996" s="230"/>
    </row>
    <row r="997" spans="11:15" ht="11.25">
      <c r="K997" s="230"/>
      <c r="L997" s="230"/>
      <c r="M997" s="230"/>
      <c r="N997" s="230"/>
      <c r="O997" s="230"/>
    </row>
    <row r="998" spans="11:15" ht="11.25">
      <c r="K998" s="230"/>
      <c r="L998" s="230"/>
      <c r="M998" s="230"/>
      <c r="N998" s="230"/>
      <c r="O998" s="230"/>
    </row>
    <row r="999" spans="11:15" ht="11.25">
      <c r="K999" s="230"/>
      <c r="L999" s="230"/>
      <c r="M999" s="230"/>
      <c r="N999" s="230"/>
      <c r="O999" s="230"/>
    </row>
    <row r="1000" spans="11:15" ht="11.25">
      <c r="K1000" s="230"/>
      <c r="L1000" s="230"/>
      <c r="M1000" s="230"/>
      <c r="N1000" s="230"/>
      <c r="O1000" s="230"/>
    </row>
    <row r="1001" spans="11:15" ht="11.25">
      <c r="K1001" s="230"/>
      <c r="L1001" s="230"/>
      <c r="M1001" s="230"/>
      <c r="N1001" s="230"/>
      <c r="O1001" s="230"/>
    </row>
    <row r="1002" spans="11:15" ht="11.25">
      <c r="K1002" s="230"/>
      <c r="L1002" s="230"/>
      <c r="M1002" s="230"/>
      <c r="N1002" s="230"/>
      <c r="O1002" s="230"/>
    </row>
    <row r="1003" spans="11:15" ht="11.25">
      <c r="K1003" s="230"/>
      <c r="L1003" s="230"/>
      <c r="M1003" s="230"/>
      <c r="N1003" s="230"/>
      <c r="O1003" s="230"/>
    </row>
    <row r="1004" spans="11:15" ht="11.25">
      <c r="K1004" s="230"/>
      <c r="L1004" s="230"/>
      <c r="M1004" s="230"/>
      <c r="N1004" s="230"/>
      <c r="O1004" s="230"/>
    </row>
    <row r="1005" spans="11:15" ht="11.25">
      <c r="K1005" s="230"/>
      <c r="L1005" s="230"/>
      <c r="M1005" s="230"/>
      <c r="N1005" s="230"/>
      <c r="O1005" s="230"/>
    </row>
    <row r="1006" spans="11:15" ht="11.25">
      <c r="K1006" s="230"/>
      <c r="L1006" s="230"/>
      <c r="M1006" s="230"/>
      <c r="N1006" s="230"/>
      <c r="O1006" s="230"/>
    </row>
    <row r="1007" spans="11:15" ht="11.25">
      <c r="K1007" s="230"/>
      <c r="L1007" s="230"/>
      <c r="M1007" s="230"/>
      <c r="N1007" s="230"/>
      <c r="O1007" s="230"/>
    </row>
    <row r="1008" spans="11:15" ht="11.25">
      <c r="K1008" s="230"/>
      <c r="L1008" s="230"/>
      <c r="M1008" s="230"/>
      <c r="N1008" s="230"/>
      <c r="O1008" s="230"/>
    </row>
    <row r="1009" spans="11:15" ht="11.25">
      <c r="K1009" s="230"/>
      <c r="L1009" s="230"/>
      <c r="M1009" s="230"/>
      <c r="N1009" s="230"/>
      <c r="O1009" s="230"/>
    </row>
    <row r="1010" spans="11:15" ht="11.25">
      <c r="K1010" s="230"/>
      <c r="L1010" s="230"/>
      <c r="M1010" s="230"/>
      <c r="N1010" s="230"/>
      <c r="O1010" s="230"/>
    </row>
    <row r="1011" spans="11:15" ht="11.25">
      <c r="K1011" s="230"/>
      <c r="L1011" s="230"/>
      <c r="M1011" s="230"/>
      <c r="N1011" s="230"/>
      <c r="O1011" s="230"/>
    </row>
    <row r="1012" spans="11:15" ht="11.25">
      <c r="K1012" s="230"/>
      <c r="L1012" s="230"/>
      <c r="M1012" s="230"/>
      <c r="N1012" s="230"/>
      <c r="O1012" s="230"/>
    </row>
    <row r="1013" spans="11:15" ht="11.25">
      <c r="K1013" s="230"/>
      <c r="L1013" s="230"/>
      <c r="M1013" s="230"/>
      <c r="N1013" s="230"/>
      <c r="O1013" s="230"/>
    </row>
    <row r="1014" spans="11:15" ht="11.25">
      <c r="K1014" s="230"/>
      <c r="L1014" s="230"/>
      <c r="M1014" s="230"/>
      <c r="N1014" s="230"/>
      <c r="O1014" s="230"/>
    </row>
    <row r="1015" spans="11:15" ht="11.25">
      <c r="K1015" s="230"/>
      <c r="L1015" s="230"/>
      <c r="M1015" s="230"/>
      <c r="N1015" s="230"/>
      <c r="O1015" s="230"/>
    </row>
    <row r="1016" spans="11:15" ht="11.25">
      <c r="K1016" s="230"/>
      <c r="L1016" s="230"/>
      <c r="M1016" s="230"/>
      <c r="N1016" s="230"/>
      <c r="O1016" s="230"/>
    </row>
    <row r="1017" spans="11:15" ht="11.25">
      <c r="K1017" s="230"/>
      <c r="L1017" s="230"/>
      <c r="M1017" s="230"/>
      <c r="N1017" s="230"/>
      <c r="O1017" s="230"/>
    </row>
    <row r="1018" spans="11:15" ht="11.25">
      <c r="K1018" s="230"/>
      <c r="L1018" s="230"/>
      <c r="M1018" s="230"/>
      <c r="N1018" s="230"/>
      <c r="O1018" s="230"/>
    </row>
    <row r="1019" spans="11:15" ht="11.25">
      <c r="K1019" s="230"/>
      <c r="L1019" s="230"/>
      <c r="M1019" s="230"/>
      <c r="N1019" s="230"/>
      <c r="O1019" s="230"/>
    </row>
    <row r="1020" spans="11:15" ht="11.25">
      <c r="K1020" s="230"/>
      <c r="L1020" s="230"/>
      <c r="M1020" s="230"/>
      <c r="N1020" s="230"/>
      <c r="O1020" s="230"/>
    </row>
    <row r="1021" spans="11:15" ht="11.25">
      <c r="K1021" s="230"/>
      <c r="L1021" s="230"/>
      <c r="M1021" s="230"/>
      <c r="N1021" s="230"/>
      <c r="O1021" s="230"/>
    </row>
    <row r="1022" spans="11:15" ht="11.25">
      <c r="K1022" s="230"/>
      <c r="L1022" s="230"/>
      <c r="M1022" s="230"/>
      <c r="N1022" s="230"/>
      <c r="O1022" s="230"/>
    </row>
    <row r="1023" spans="11:15" ht="11.25">
      <c r="K1023" s="230"/>
      <c r="L1023" s="230"/>
      <c r="M1023" s="230"/>
      <c r="N1023" s="230"/>
      <c r="O1023" s="230"/>
    </row>
    <row r="1024" spans="11:15" ht="11.25">
      <c r="K1024" s="230"/>
      <c r="L1024" s="230"/>
      <c r="M1024" s="230"/>
      <c r="N1024" s="230"/>
      <c r="O1024" s="230"/>
    </row>
    <row r="1025" spans="11:15" ht="11.25">
      <c r="K1025" s="230"/>
      <c r="L1025" s="230"/>
      <c r="M1025" s="230"/>
      <c r="N1025" s="230"/>
      <c r="O1025" s="230"/>
    </row>
    <row r="1026" spans="11:15" ht="11.25">
      <c r="K1026" s="230"/>
      <c r="L1026" s="230"/>
      <c r="M1026" s="230"/>
      <c r="N1026" s="230"/>
      <c r="O1026" s="230"/>
    </row>
    <row r="1027" spans="11:15" ht="11.25">
      <c r="K1027" s="230"/>
      <c r="L1027" s="230"/>
      <c r="M1027" s="230"/>
      <c r="N1027" s="230"/>
      <c r="O1027" s="230"/>
    </row>
    <row r="1028" spans="11:15" ht="11.25">
      <c r="K1028" s="230"/>
      <c r="L1028" s="230"/>
      <c r="M1028" s="230"/>
      <c r="N1028" s="230"/>
      <c r="O1028" s="230"/>
    </row>
    <row r="1029" spans="11:15" ht="11.25">
      <c r="K1029" s="230"/>
      <c r="L1029" s="230"/>
      <c r="M1029" s="230"/>
      <c r="N1029" s="230"/>
      <c r="O1029" s="230"/>
    </row>
    <row r="1030" spans="11:15" ht="11.25">
      <c r="K1030" s="230"/>
      <c r="L1030" s="230"/>
      <c r="M1030" s="230"/>
      <c r="N1030" s="230"/>
      <c r="O1030" s="230"/>
    </row>
    <row r="1031" spans="11:15" ht="11.25">
      <c r="K1031" s="230"/>
      <c r="L1031" s="230"/>
      <c r="M1031" s="230"/>
      <c r="N1031" s="230"/>
      <c r="O1031" s="230"/>
    </row>
    <row r="1032" spans="11:15" ht="11.25">
      <c r="K1032" s="230"/>
      <c r="L1032" s="230"/>
      <c r="M1032" s="230"/>
      <c r="N1032" s="230"/>
      <c r="O1032" s="230"/>
    </row>
    <row r="1033" spans="11:15" ht="11.25">
      <c r="K1033" s="230"/>
      <c r="L1033" s="230"/>
      <c r="M1033" s="230"/>
      <c r="N1033" s="230"/>
      <c r="O1033" s="230"/>
    </row>
    <row r="1034" spans="11:15" ht="11.25">
      <c r="K1034" s="230"/>
      <c r="L1034" s="230"/>
      <c r="M1034" s="230"/>
      <c r="N1034" s="230"/>
      <c r="O1034" s="230"/>
    </row>
    <row r="1035" spans="11:15" ht="11.25">
      <c r="K1035" s="230"/>
      <c r="L1035" s="230"/>
      <c r="M1035" s="230"/>
      <c r="N1035" s="230"/>
      <c r="O1035" s="230"/>
    </row>
    <row r="1036" spans="11:15" ht="11.25">
      <c r="K1036" s="230"/>
      <c r="L1036" s="230"/>
      <c r="M1036" s="230"/>
      <c r="N1036" s="230"/>
      <c r="O1036" s="230"/>
    </row>
    <row r="1037" spans="11:15" ht="11.25">
      <c r="K1037" s="230"/>
      <c r="L1037" s="230"/>
      <c r="M1037" s="230"/>
      <c r="N1037" s="230"/>
      <c r="O1037" s="230"/>
    </row>
    <row r="1038" spans="11:15" ht="11.25">
      <c r="K1038" s="230"/>
      <c r="L1038" s="230"/>
      <c r="M1038" s="230"/>
      <c r="N1038" s="230"/>
      <c r="O1038" s="230"/>
    </row>
    <row r="1039" spans="11:15" ht="11.25">
      <c r="K1039" s="230"/>
      <c r="L1039" s="230"/>
      <c r="M1039" s="230"/>
      <c r="N1039" s="230"/>
      <c r="O1039" s="230"/>
    </row>
    <row r="1040" spans="11:15" ht="11.25">
      <c r="K1040" s="230"/>
      <c r="L1040" s="230"/>
      <c r="M1040" s="230"/>
      <c r="N1040" s="230"/>
      <c r="O1040" s="230"/>
    </row>
    <row r="1041" spans="11:15" ht="11.25">
      <c r="K1041" s="230"/>
      <c r="L1041" s="230"/>
      <c r="M1041" s="230"/>
      <c r="N1041" s="230"/>
      <c r="O1041" s="230"/>
    </row>
    <row r="1042" spans="11:15" ht="11.25">
      <c r="K1042" s="230"/>
      <c r="L1042" s="230"/>
      <c r="M1042" s="230"/>
      <c r="N1042" s="230"/>
      <c r="O1042" s="230"/>
    </row>
    <row r="1043" spans="11:15" ht="11.25">
      <c r="K1043" s="230"/>
      <c r="L1043" s="230"/>
      <c r="M1043" s="230"/>
      <c r="N1043" s="230"/>
      <c r="O1043" s="230"/>
    </row>
    <row r="1044" spans="11:15" ht="11.25">
      <c r="K1044" s="230"/>
      <c r="L1044" s="230"/>
      <c r="M1044" s="230"/>
      <c r="N1044" s="230"/>
      <c r="O1044" s="230"/>
    </row>
    <row r="1045" spans="11:15" ht="11.25">
      <c r="K1045" s="230"/>
      <c r="L1045" s="230"/>
      <c r="M1045" s="230"/>
      <c r="N1045" s="230"/>
      <c r="O1045" s="230"/>
    </row>
    <row r="1046" spans="11:15" ht="11.25">
      <c r="K1046" s="230"/>
      <c r="L1046" s="230"/>
      <c r="M1046" s="230"/>
      <c r="N1046" s="230"/>
      <c r="O1046" s="230"/>
    </row>
    <row r="1047" spans="11:15" ht="11.25">
      <c r="K1047" s="230"/>
      <c r="L1047" s="230"/>
      <c r="M1047" s="230"/>
      <c r="N1047" s="230"/>
      <c r="O1047" s="230"/>
    </row>
    <row r="1048" spans="11:15" ht="11.25">
      <c r="K1048" s="230"/>
      <c r="L1048" s="230"/>
      <c r="M1048" s="230"/>
      <c r="N1048" s="230"/>
      <c r="O1048" s="230"/>
    </row>
    <row r="1049" spans="11:15" ht="11.25">
      <c r="K1049" s="230"/>
      <c r="L1049" s="230"/>
      <c r="M1049" s="230"/>
      <c r="N1049" s="230"/>
      <c r="O1049" s="230"/>
    </row>
    <row r="1050" spans="11:15" ht="11.25">
      <c r="K1050" s="230"/>
      <c r="L1050" s="230"/>
      <c r="M1050" s="230"/>
      <c r="N1050" s="230"/>
      <c r="O1050" s="230"/>
    </row>
    <row r="1051" spans="11:15" ht="11.25">
      <c r="K1051" s="230"/>
      <c r="L1051" s="230"/>
      <c r="M1051" s="230"/>
      <c r="N1051" s="230"/>
      <c r="O1051" s="230"/>
    </row>
    <row r="1052" spans="11:15" ht="11.25">
      <c r="K1052" s="230"/>
      <c r="L1052" s="230"/>
      <c r="M1052" s="230"/>
      <c r="N1052" s="230"/>
      <c r="O1052" s="230"/>
    </row>
    <row r="1053" spans="11:15" ht="11.25">
      <c r="K1053" s="230"/>
      <c r="L1053" s="230"/>
      <c r="M1053" s="230"/>
      <c r="N1053" s="230"/>
      <c r="O1053" s="230"/>
    </row>
    <row r="1054" spans="11:15" ht="11.25">
      <c r="K1054" s="230"/>
      <c r="L1054" s="230"/>
      <c r="M1054" s="230"/>
      <c r="N1054" s="230"/>
      <c r="O1054" s="230"/>
    </row>
    <row r="1055" spans="11:15" ht="11.25">
      <c r="K1055" s="230"/>
      <c r="L1055" s="230"/>
      <c r="M1055" s="230"/>
      <c r="N1055" s="230"/>
      <c r="O1055" s="230"/>
    </row>
    <row r="1056" spans="11:15" ht="11.25">
      <c r="K1056" s="230"/>
      <c r="L1056" s="230"/>
      <c r="M1056" s="230"/>
      <c r="N1056" s="230"/>
      <c r="O1056" s="230"/>
    </row>
    <row r="1057" spans="11:15" ht="11.25">
      <c r="K1057" s="230"/>
      <c r="L1057" s="230"/>
      <c r="M1057" s="230"/>
      <c r="N1057" s="230"/>
      <c r="O1057" s="230"/>
    </row>
    <row r="1058" spans="11:15" ht="11.25">
      <c r="K1058" s="230"/>
      <c r="L1058" s="230"/>
      <c r="M1058" s="230"/>
      <c r="N1058" s="230"/>
      <c r="O1058" s="230"/>
    </row>
    <row r="1059" spans="11:15" ht="11.25">
      <c r="K1059" s="230"/>
      <c r="L1059" s="230"/>
      <c r="M1059" s="230"/>
      <c r="N1059" s="230"/>
      <c r="O1059" s="230"/>
    </row>
    <row r="1060" spans="11:15" ht="11.25">
      <c r="K1060" s="230"/>
      <c r="L1060" s="230"/>
      <c r="M1060" s="230"/>
      <c r="N1060" s="230"/>
      <c r="O1060" s="230"/>
    </row>
    <row r="1061" spans="11:15" ht="11.25">
      <c r="K1061" s="230"/>
      <c r="L1061" s="230"/>
      <c r="M1061" s="230"/>
      <c r="N1061" s="230"/>
      <c r="O1061" s="230"/>
    </row>
    <row r="1062" spans="11:15" ht="11.25">
      <c r="K1062" s="230"/>
      <c r="L1062" s="230"/>
      <c r="M1062" s="230"/>
      <c r="N1062" s="230"/>
      <c r="O1062" s="230"/>
    </row>
    <row r="1063" spans="11:15" ht="11.25">
      <c r="K1063" s="230"/>
      <c r="L1063" s="230"/>
      <c r="M1063" s="230"/>
      <c r="N1063" s="230"/>
      <c r="O1063" s="230"/>
    </row>
    <row r="1064" spans="11:15" ht="11.25">
      <c r="K1064" s="230"/>
      <c r="L1064" s="230"/>
      <c r="M1064" s="230"/>
      <c r="N1064" s="230"/>
      <c r="O1064" s="230"/>
    </row>
    <row r="1065" spans="11:15" ht="11.25">
      <c r="K1065" s="230"/>
      <c r="L1065" s="230"/>
      <c r="M1065" s="230"/>
      <c r="N1065" s="230"/>
      <c r="O1065" s="230"/>
    </row>
    <row r="1066" spans="11:15" ht="11.25">
      <c r="K1066" s="230"/>
      <c r="L1066" s="230"/>
      <c r="M1066" s="230"/>
      <c r="N1066" s="230"/>
      <c r="O1066" s="230"/>
    </row>
    <row r="1067" spans="11:15" ht="11.25">
      <c r="K1067" s="230"/>
      <c r="L1067" s="230"/>
      <c r="M1067" s="230"/>
      <c r="N1067" s="230"/>
      <c r="O1067" s="230"/>
    </row>
    <row r="1068" spans="11:15" ht="11.25">
      <c r="K1068" s="230"/>
      <c r="L1068" s="230"/>
      <c r="M1068" s="230"/>
      <c r="N1068" s="230"/>
      <c r="O1068" s="230"/>
    </row>
    <row r="1069" spans="11:15" ht="11.25">
      <c r="K1069" s="230"/>
      <c r="L1069" s="230"/>
      <c r="M1069" s="230"/>
      <c r="N1069" s="230"/>
      <c r="O1069" s="230"/>
    </row>
    <row r="1070" spans="11:15" ht="11.25">
      <c r="K1070" s="230"/>
      <c r="L1070" s="230"/>
      <c r="M1070" s="230"/>
      <c r="N1070" s="230"/>
      <c r="O1070" s="230"/>
    </row>
    <row r="1071" spans="11:15" ht="11.25">
      <c r="K1071" s="230"/>
      <c r="L1071" s="230"/>
      <c r="M1071" s="230"/>
      <c r="N1071" s="230"/>
      <c r="O1071" s="230"/>
    </row>
    <row r="1072" spans="11:15" ht="11.25">
      <c r="K1072" s="230"/>
      <c r="L1072" s="230"/>
      <c r="M1072" s="230"/>
      <c r="N1072" s="230"/>
      <c r="O1072" s="230"/>
    </row>
    <row r="1073" spans="11:15" ht="11.25">
      <c r="K1073" s="230"/>
      <c r="L1073" s="230"/>
      <c r="M1073" s="230"/>
      <c r="N1073" s="230"/>
      <c r="O1073" s="230"/>
    </row>
    <row r="1074" spans="11:15" ht="11.25">
      <c r="K1074" s="230"/>
      <c r="L1074" s="230"/>
      <c r="M1074" s="230"/>
      <c r="N1074" s="230"/>
      <c r="O1074" s="230"/>
    </row>
    <row r="1075" spans="11:15" ht="11.25">
      <c r="K1075" s="230"/>
      <c r="L1075" s="230"/>
      <c r="M1075" s="230"/>
      <c r="N1075" s="230"/>
      <c r="O1075" s="230"/>
    </row>
    <row r="1076" spans="11:15" ht="11.25">
      <c r="K1076" s="230"/>
      <c r="L1076" s="230"/>
      <c r="M1076" s="230"/>
      <c r="N1076" s="230"/>
      <c r="O1076" s="230"/>
    </row>
    <row r="1077" spans="11:15" ht="11.25">
      <c r="K1077" s="230"/>
      <c r="L1077" s="230"/>
      <c r="M1077" s="230"/>
      <c r="N1077" s="230"/>
      <c r="O1077" s="230"/>
    </row>
    <row r="1078" spans="11:15" ht="11.25">
      <c r="K1078" s="230"/>
      <c r="L1078" s="230"/>
      <c r="M1078" s="230"/>
      <c r="N1078" s="230"/>
      <c r="O1078" s="230"/>
    </row>
    <row r="1079" spans="11:15" ht="11.25">
      <c r="K1079" s="230"/>
      <c r="L1079" s="230"/>
      <c r="M1079" s="230"/>
      <c r="N1079" s="230"/>
      <c r="O1079" s="230"/>
    </row>
    <row r="1080" spans="11:15" ht="11.25">
      <c r="K1080" s="230"/>
      <c r="L1080" s="230"/>
      <c r="M1080" s="230"/>
      <c r="N1080" s="230"/>
      <c r="O1080" s="230"/>
    </row>
    <row r="1081" spans="11:15" ht="11.25">
      <c r="K1081" s="230"/>
      <c r="L1081" s="230"/>
      <c r="M1081" s="230"/>
      <c r="N1081" s="230"/>
      <c r="O1081" s="230"/>
    </row>
    <row r="1082" spans="11:15" ht="11.25">
      <c r="K1082" s="230"/>
      <c r="L1082" s="230"/>
      <c r="M1082" s="230"/>
      <c r="N1082" s="230"/>
      <c r="O1082" s="230"/>
    </row>
    <row r="1083" spans="11:15" ht="11.25">
      <c r="K1083" s="230"/>
      <c r="L1083" s="230"/>
      <c r="M1083" s="230"/>
      <c r="N1083" s="230"/>
      <c r="O1083" s="230"/>
    </row>
    <row r="1084" spans="11:15" ht="11.25">
      <c r="K1084" s="230"/>
      <c r="L1084" s="230"/>
      <c r="M1084" s="230"/>
      <c r="N1084" s="230"/>
      <c r="O1084" s="230"/>
    </row>
    <row r="1085" spans="11:15" ht="11.25">
      <c r="K1085" s="230"/>
      <c r="L1085" s="230"/>
      <c r="M1085" s="230"/>
      <c r="N1085" s="230"/>
      <c r="O1085" s="230"/>
    </row>
    <row r="1086" spans="11:15" ht="11.25">
      <c r="K1086" s="230"/>
      <c r="L1086" s="230"/>
      <c r="M1086" s="230"/>
      <c r="N1086" s="230"/>
      <c r="O1086" s="230"/>
    </row>
    <row r="1087" spans="11:15" ht="11.25">
      <c r="K1087" s="230"/>
      <c r="L1087" s="230"/>
      <c r="M1087" s="230"/>
      <c r="N1087" s="230"/>
      <c r="O1087" s="230"/>
    </row>
    <row r="1088" spans="11:15" ht="11.25">
      <c r="K1088" s="230"/>
      <c r="L1088" s="230"/>
      <c r="M1088" s="230"/>
      <c r="N1088" s="230"/>
      <c r="O1088" s="230"/>
    </row>
    <row r="1089" spans="11:15" ht="11.25">
      <c r="K1089" s="230"/>
      <c r="L1089" s="230"/>
      <c r="M1089" s="230"/>
      <c r="N1089" s="230"/>
      <c r="O1089" s="230"/>
    </row>
    <row r="1090" spans="11:15" ht="11.25">
      <c r="K1090" s="230"/>
      <c r="L1090" s="230"/>
      <c r="M1090" s="230"/>
      <c r="N1090" s="230"/>
      <c r="O1090" s="230"/>
    </row>
    <row r="1091" spans="11:15" ht="11.25">
      <c r="K1091" s="230"/>
      <c r="L1091" s="230"/>
      <c r="M1091" s="230"/>
      <c r="N1091" s="230"/>
      <c r="O1091" s="230"/>
    </row>
    <row r="1092" spans="11:15" ht="11.25">
      <c r="K1092" s="230"/>
      <c r="L1092" s="230"/>
      <c r="M1092" s="230"/>
      <c r="N1092" s="230"/>
      <c r="O1092" s="230"/>
    </row>
    <row r="1093" spans="11:15" ht="11.25">
      <c r="K1093" s="230"/>
      <c r="L1093" s="230"/>
      <c r="M1093" s="230"/>
      <c r="N1093" s="230"/>
      <c r="O1093" s="230"/>
    </row>
    <row r="1094" spans="11:15" ht="11.25">
      <c r="K1094" s="230"/>
      <c r="L1094" s="230"/>
      <c r="M1094" s="230"/>
      <c r="N1094" s="230"/>
      <c r="O1094" s="230"/>
    </row>
    <row r="1095" spans="11:15" ht="11.25">
      <c r="K1095" s="230"/>
      <c r="L1095" s="230"/>
      <c r="M1095" s="230"/>
      <c r="N1095" s="230"/>
      <c r="O1095" s="230"/>
    </row>
    <row r="1096" spans="11:15" ht="11.25">
      <c r="K1096" s="230"/>
      <c r="L1096" s="230"/>
      <c r="M1096" s="230"/>
      <c r="N1096" s="230"/>
      <c r="O1096" s="230"/>
    </row>
    <row r="1097" spans="11:15" ht="11.25">
      <c r="K1097" s="230"/>
      <c r="L1097" s="230"/>
      <c r="M1097" s="230"/>
      <c r="N1097" s="230"/>
      <c r="O1097" s="230"/>
    </row>
    <row r="1098" spans="11:15" ht="11.25">
      <c r="K1098" s="230"/>
      <c r="L1098" s="230"/>
      <c r="M1098" s="230"/>
      <c r="N1098" s="230"/>
      <c r="O1098" s="230"/>
    </row>
    <row r="1099" spans="11:15" ht="11.25">
      <c r="K1099" s="230"/>
      <c r="L1099" s="230"/>
      <c r="M1099" s="230"/>
      <c r="N1099" s="230"/>
      <c r="O1099" s="230"/>
    </row>
    <row r="1100" spans="11:15" ht="11.25">
      <c r="K1100" s="230"/>
      <c r="L1100" s="230"/>
      <c r="M1100" s="230"/>
      <c r="N1100" s="230"/>
      <c r="O1100" s="230"/>
    </row>
    <row r="1101" spans="11:15" ht="11.25">
      <c r="K1101" s="230"/>
      <c r="L1101" s="230"/>
      <c r="M1101" s="230"/>
      <c r="N1101" s="230"/>
      <c r="O1101" s="230"/>
    </row>
    <row r="1102" spans="11:15" ht="11.25">
      <c r="K1102" s="230"/>
      <c r="L1102" s="230"/>
      <c r="M1102" s="230"/>
      <c r="N1102" s="230"/>
      <c r="O1102" s="230"/>
    </row>
    <row r="1103" spans="11:15" ht="11.25">
      <c r="K1103" s="230"/>
      <c r="L1103" s="230"/>
      <c r="M1103" s="230"/>
      <c r="N1103" s="230"/>
      <c r="O1103" s="230"/>
    </row>
    <row r="1104" spans="11:15" ht="11.25">
      <c r="K1104" s="230"/>
      <c r="L1104" s="230"/>
      <c r="M1104" s="230"/>
      <c r="N1104" s="230"/>
      <c r="O1104" s="230"/>
    </row>
    <row r="1105" spans="11:15" ht="11.25">
      <c r="K1105" s="230"/>
      <c r="L1105" s="230"/>
      <c r="M1105" s="230"/>
      <c r="N1105" s="230"/>
      <c r="O1105" s="230"/>
    </row>
    <row r="1106" spans="11:15" ht="11.25">
      <c r="K1106" s="230"/>
      <c r="L1106" s="230"/>
      <c r="M1106" s="230"/>
      <c r="N1106" s="230"/>
      <c r="O1106" s="230"/>
    </row>
    <row r="1107" spans="11:15" ht="11.25">
      <c r="K1107" s="230"/>
      <c r="L1107" s="230"/>
      <c r="M1107" s="230"/>
      <c r="N1107" s="230"/>
      <c r="O1107" s="230"/>
    </row>
    <row r="1108" spans="11:15" ht="11.25">
      <c r="K1108" s="230"/>
      <c r="L1108" s="230"/>
      <c r="M1108" s="230"/>
      <c r="N1108" s="230"/>
      <c r="O1108" s="230"/>
    </row>
    <row r="1109" spans="11:15" ht="11.25">
      <c r="K1109" s="230"/>
      <c r="L1109" s="230"/>
      <c r="M1109" s="230"/>
      <c r="N1109" s="230"/>
      <c r="O1109" s="230"/>
    </row>
    <row r="1110" spans="11:15" ht="11.25">
      <c r="K1110" s="230"/>
      <c r="L1110" s="230"/>
      <c r="M1110" s="230"/>
      <c r="N1110" s="230"/>
      <c r="O1110" s="230"/>
    </row>
    <row r="1111" spans="11:15" ht="11.25">
      <c r="K1111" s="230"/>
      <c r="L1111" s="230"/>
      <c r="M1111" s="230"/>
      <c r="N1111" s="230"/>
      <c r="O1111" s="230"/>
    </row>
    <row r="1112" spans="11:15" ht="11.25">
      <c r="K1112" s="230"/>
      <c r="L1112" s="230"/>
      <c r="M1112" s="230"/>
      <c r="N1112" s="230"/>
      <c r="O1112" s="230"/>
    </row>
    <row r="1113" spans="11:15" ht="11.25">
      <c r="K1113" s="230"/>
      <c r="L1113" s="230"/>
      <c r="M1113" s="230"/>
      <c r="N1113" s="230"/>
      <c r="O1113" s="230"/>
    </row>
    <row r="1114" spans="11:15" ht="11.25">
      <c r="K1114" s="230"/>
      <c r="L1114" s="230"/>
      <c r="M1114" s="230"/>
      <c r="N1114" s="230"/>
      <c r="O1114" s="230"/>
    </row>
    <row r="1115" spans="11:15" ht="11.25">
      <c r="K1115" s="230"/>
      <c r="L1115" s="230"/>
      <c r="M1115" s="230"/>
      <c r="N1115" s="230"/>
      <c r="O1115" s="230"/>
    </row>
    <row r="1116" spans="11:15" ht="11.25">
      <c r="K1116" s="230"/>
      <c r="L1116" s="230"/>
      <c r="M1116" s="230"/>
      <c r="N1116" s="230"/>
      <c r="O1116" s="230"/>
    </row>
    <row r="1117" spans="11:15" ht="11.25">
      <c r="K1117" s="230"/>
      <c r="L1117" s="230"/>
      <c r="M1117" s="230"/>
      <c r="N1117" s="230"/>
      <c r="O1117" s="230"/>
    </row>
    <row r="1118" spans="11:15" ht="11.25">
      <c r="K1118" s="230"/>
      <c r="L1118" s="230"/>
      <c r="M1118" s="230"/>
      <c r="N1118" s="230"/>
      <c r="O1118" s="230"/>
    </row>
    <row r="1119" spans="11:15" ht="11.25">
      <c r="K1119" s="230"/>
      <c r="L1119" s="230"/>
      <c r="M1119" s="230"/>
      <c r="N1119" s="230"/>
      <c r="O1119" s="230"/>
    </row>
    <row r="1120" spans="11:15" ht="11.25">
      <c r="K1120" s="230"/>
      <c r="L1120" s="230"/>
      <c r="M1120" s="230"/>
      <c r="N1120" s="230"/>
      <c r="O1120" s="230"/>
    </row>
    <row r="1121" spans="11:15" ht="11.25">
      <c r="K1121" s="230"/>
      <c r="L1121" s="230"/>
      <c r="M1121" s="230"/>
      <c r="N1121" s="230"/>
      <c r="O1121" s="230"/>
    </row>
    <row r="1122" spans="11:15" ht="11.25">
      <c r="K1122" s="230"/>
      <c r="L1122" s="230"/>
      <c r="M1122" s="230"/>
      <c r="N1122" s="230"/>
      <c r="O1122" s="230"/>
    </row>
    <row r="1123" spans="11:15" ht="11.25">
      <c r="K1123" s="230"/>
      <c r="L1123" s="230"/>
      <c r="M1123" s="230"/>
      <c r="N1123" s="230"/>
      <c r="O1123" s="230"/>
    </row>
    <row r="1124" spans="11:15" ht="11.25">
      <c r="K1124" s="230"/>
      <c r="L1124" s="230"/>
      <c r="M1124" s="230"/>
      <c r="N1124" s="230"/>
      <c r="O1124" s="230"/>
    </row>
    <row r="1125" spans="11:15" ht="11.25">
      <c r="K1125" s="230"/>
      <c r="L1125" s="230"/>
      <c r="M1125" s="230"/>
      <c r="N1125" s="230"/>
      <c r="O1125" s="230"/>
    </row>
    <row r="1126" spans="11:15" ht="11.25">
      <c r="K1126" s="230"/>
      <c r="L1126" s="230"/>
      <c r="M1126" s="230"/>
      <c r="N1126" s="230"/>
      <c r="O1126" s="230"/>
    </row>
    <row r="1127" spans="11:15" ht="11.25">
      <c r="K1127" s="230"/>
      <c r="L1127" s="230"/>
      <c r="M1127" s="230"/>
      <c r="N1127" s="230"/>
      <c r="O1127" s="230"/>
    </row>
    <row r="1128" spans="11:15" ht="11.25">
      <c r="K1128" s="230"/>
      <c r="L1128" s="230"/>
      <c r="M1128" s="230"/>
      <c r="N1128" s="230"/>
      <c r="O1128" s="230"/>
    </row>
    <row r="1129" spans="11:15" ht="11.25">
      <c r="K1129" s="230"/>
      <c r="L1129" s="230"/>
      <c r="M1129" s="230"/>
      <c r="N1129" s="230"/>
      <c r="O1129" s="230"/>
    </row>
    <row r="1130" spans="11:15" ht="11.25">
      <c r="K1130" s="230"/>
      <c r="L1130" s="230"/>
      <c r="M1130" s="230"/>
      <c r="N1130" s="230"/>
      <c r="O1130" s="230"/>
    </row>
    <row r="1131" spans="11:15" ht="11.25">
      <c r="K1131" s="230"/>
      <c r="L1131" s="230"/>
      <c r="M1131" s="230"/>
      <c r="N1131" s="230"/>
      <c r="O1131" s="230"/>
    </row>
    <row r="1132" spans="11:15" ht="11.25">
      <c r="K1132" s="230"/>
      <c r="L1132" s="230"/>
      <c r="M1132" s="230"/>
      <c r="N1132" s="230"/>
      <c r="O1132" s="230"/>
    </row>
    <row r="1133" spans="11:15" ht="11.25">
      <c r="K1133" s="230"/>
      <c r="L1133" s="230"/>
      <c r="M1133" s="230"/>
      <c r="N1133" s="230"/>
      <c r="O1133" s="230"/>
    </row>
    <row r="1134" spans="11:15" ht="11.25">
      <c r="K1134" s="230"/>
      <c r="L1134" s="230"/>
      <c r="M1134" s="230"/>
      <c r="N1134" s="230"/>
      <c r="O1134" s="230"/>
    </row>
    <row r="1135" spans="11:15" ht="11.25">
      <c r="K1135" s="230"/>
      <c r="L1135" s="230"/>
      <c r="M1135" s="230"/>
      <c r="N1135" s="230"/>
      <c r="O1135" s="230"/>
    </row>
    <row r="1136" spans="11:15" ht="11.25">
      <c r="K1136" s="230"/>
      <c r="L1136" s="230"/>
      <c r="M1136" s="230"/>
      <c r="N1136" s="230"/>
      <c r="O1136" s="230"/>
    </row>
    <row r="1137" spans="11:15" ht="11.25">
      <c r="K1137" s="230"/>
      <c r="L1137" s="230"/>
      <c r="M1137" s="230"/>
      <c r="N1137" s="230"/>
      <c r="O1137" s="230"/>
    </row>
    <row r="1138" spans="11:15" ht="11.25">
      <c r="K1138" s="230"/>
      <c r="L1138" s="230"/>
      <c r="M1138" s="230"/>
      <c r="N1138" s="230"/>
      <c r="O1138" s="230"/>
    </row>
    <row r="1139" spans="11:15" ht="11.25">
      <c r="K1139" s="230"/>
      <c r="L1139" s="230"/>
      <c r="M1139" s="230"/>
      <c r="N1139" s="230"/>
      <c r="O1139" s="230"/>
    </row>
    <row r="1140" spans="11:15" ht="11.25">
      <c r="K1140" s="230"/>
      <c r="L1140" s="230"/>
      <c r="M1140" s="230"/>
      <c r="N1140" s="230"/>
      <c r="O1140" s="230"/>
    </row>
    <row r="1141" spans="11:15" ht="11.25">
      <c r="K1141" s="230"/>
      <c r="L1141" s="230"/>
      <c r="M1141" s="230"/>
      <c r="N1141" s="230"/>
      <c r="O1141" s="230"/>
    </row>
    <row r="1142" spans="11:15" ht="11.25">
      <c r="K1142" s="230"/>
      <c r="L1142" s="230"/>
      <c r="M1142" s="230"/>
      <c r="N1142" s="230"/>
      <c r="O1142" s="230"/>
    </row>
    <row r="1143" spans="11:15" ht="11.25">
      <c r="K1143" s="230"/>
      <c r="L1143" s="230"/>
      <c r="M1143" s="230"/>
      <c r="N1143" s="230"/>
      <c r="O1143" s="230"/>
    </row>
    <row r="1144" spans="11:15" ht="11.25">
      <c r="K1144" s="230"/>
      <c r="L1144" s="230"/>
      <c r="M1144" s="230"/>
      <c r="N1144" s="230"/>
      <c r="O1144" s="230"/>
    </row>
    <row r="1145" spans="11:15" ht="11.25">
      <c r="K1145" s="230"/>
      <c r="L1145" s="230"/>
      <c r="M1145" s="230"/>
      <c r="N1145" s="230"/>
      <c r="O1145" s="230"/>
    </row>
    <row r="1146" spans="11:15" ht="11.25">
      <c r="K1146" s="230"/>
      <c r="L1146" s="230"/>
      <c r="M1146" s="230"/>
      <c r="N1146" s="230"/>
      <c r="O1146" s="230"/>
    </row>
    <row r="1147" spans="11:15" ht="11.25">
      <c r="K1147" s="230"/>
      <c r="L1147" s="230"/>
      <c r="M1147" s="230"/>
      <c r="N1147" s="230"/>
      <c r="O1147" s="230"/>
    </row>
    <row r="1148" spans="11:15" ht="11.25">
      <c r="K1148" s="230"/>
      <c r="L1148" s="230"/>
      <c r="M1148" s="230"/>
      <c r="N1148" s="230"/>
      <c r="O1148" s="230"/>
    </row>
    <row r="1149" spans="11:15" ht="11.25">
      <c r="K1149" s="230"/>
      <c r="L1149" s="230"/>
      <c r="M1149" s="230"/>
      <c r="N1149" s="230"/>
      <c r="O1149" s="230"/>
    </row>
    <row r="1150" spans="11:15" ht="11.25">
      <c r="K1150" s="230"/>
      <c r="L1150" s="230"/>
      <c r="M1150" s="230"/>
      <c r="N1150" s="230"/>
      <c r="O1150" s="230"/>
    </row>
    <row r="1151" spans="11:15" ht="11.25">
      <c r="K1151" s="230"/>
      <c r="L1151" s="230"/>
      <c r="M1151" s="230"/>
      <c r="N1151" s="230"/>
      <c r="O1151" s="230"/>
    </row>
    <row r="1152" spans="11:15" ht="11.25">
      <c r="K1152" s="230"/>
      <c r="L1152" s="230"/>
      <c r="M1152" s="230"/>
      <c r="N1152" s="230"/>
      <c r="O1152" s="230"/>
    </row>
    <row r="1153" spans="11:15" ht="11.25">
      <c r="K1153" s="230"/>
      <c r="L1153" s="230"/>
      <c r="M1153" s="230"/>
      <c r="N1153" s="230"/>
      <c r="O1153" s="230"/>
    </row>
    <row r="1154" spans="11:15" ht="11.25">
      <c r="K1154" s="230"/>
      <c r="L1154" s="230"/>
      <c r="M1154" s="230"/>
      <c r="N1154" s="230"/>
      <c r="O1154" s="230"/>
    </row>
    <row r="1155" spans="11:15" ht="11.25">
      <c r="K1155" s="230"/>
      <c r="L1155" s="230"/>
      <c r="M1155" s="230"/>
      <c r="N1155" s="230"/>
      <c r="O1155" s="230"/>
    </row>
    <row r="1156" spans="11:15" ht="11.25">
      <c r="K1156" s="230"/>
      <c r="L1156" s="230"/>
      <c r="M1156" s="230"/>
      <c r="N1156" s="230"/>
      <c r="O1156" s="230"/>
    </row>
    <row r="1157" spans="11:15" ht="11.25">
      <c r="K1157" s="230"/>
      <c r="L1157" s="230"/>
      <c r="M1157" s="230"/>
      <c r="N1157" s="230"/>
      <c r="O1157" s="230"/>
    </row>
    <row r="1158" spans="11:15" ht="11.25">
      <c r="K1158" s="230"/>
      <c r="L1158" s="230"/>
      <c r="M1158" s="230"/>
      <c r="N1158" s="230"/>
      <c r="O1158" s="230"/>
    </row>
    <row r="1159" spans="11:15" ht="11.25">
      <c r="K1159" s="230"/>
      <c r="L1159" s="230"/>
      <c r="M1159" s="230"/>
      <c r="N1159" s="230"/>
      <c r="O1159" s="230"/>
    </row>
    <row r="1160" spans="11:15" ht="11.25">
      <c r="K1160" s="230"/>
      <c r="L1160" s="230"/>
      <c r="M1160" s="230"/>
      <c r="N1160" s="230"/>
      <c r="O1160" s="230"/>
    </row>
    <row r="1161" spans="11:15" ht="11.25">
      <c r="K1161" s="230"/>
      <c r="L1161" s="230"/>
      <c r="M1161" s="230"/>
      <c r="N1161" s="230"/>
      <c r="O1161" s="230"/>
    </row>
    <row r="1162" spans="11:15" ht="11.25">
      <c r="K1162" s="230"/>
      <c r="L1162" s="230"/>
      <c r="M1162" s="230"/>
      <c r="N1162" s="230"/>
      <c r="O1162" s="230"/>
    </row>
    <row r="1163" spans="11:15" ht="11.25">
      <c r="K1163" s="230"/>
      <c r="L1163" s="230"/>
      <c r="M1163" s="230"/>
      <c r="N1163" s="230"/>
      <c r="O1163" s="230"/>
    </row>
    <row r="1164" spans="11:15" ht="11.25">
      <c r="K1164" s="230"/>
      <c r="L1164" s="230"/>
      <c r="M1164" s="230"/>
      <c r="N1164" s="230"/>
      <c r="O1164" s="230"/>
    </row>
    <row r="1165" spans="11:15" ht="11.25">
      <c r="K1165" s="230"/>
      <c r="L1165" s="230"/>
      <c r="M1165" s="230"/>
      <c r="N1165" s="230"/>
      <c r="O1165" s="230"/>
    </row>
    <row r="1166" spans="11:15" ht="11.25">
      <c r="K1166" s="230"/>
      <c r="L1166" s="230"/>
      <c r="M1166" s="230"/>
      <c r="N1166" s="230"/>
      <c r="O1166" s="230"/>
    </row>
    <row r="1167" spans="11:15" ht="11.25">
      <c r="K1167" s="230"/>
      <c r="L1167" s="230"/>
      <c r="M1167" s="230"/>
      <c r="N1167" s="230"/>
      <c r="O1167" s="230"/>
    </row>
    <row r="1168" spans="11:15" ht="11.25">
      <c r="K1168" s="230"/>
      <c r="L1168" s="230"/>
      <c r="M1168" s="230"/>
      <c r="N1168" s="230"/>
      <c r="O1168" s="230"/>
    </row>
    <row r="1169" spans="11:15" ht="11.25">
      <c r="K1169" s="230"/>
      <c r="L1169" s="230"/>
      <c r="M1169" s="230"/>
      <c r="N1169" s="230"/>
      <c r="O1169" s="230"/>
    </row>
    <row r="1170" spans="11:15" ht="11.25">
      <c r="K1170" s="230"/>
      <c r="L1170" s="230"/>
      <c r="M1170" s="230"/>
      <c r="N1170" s="230"/>
      <c r="O1170" s="230"/>
    </row>
    <row r="1171" spans="11:15" ht="11.25">
      <c r="K1171" s="230"/>
      <c r="L1171" s="230"/>
      <c r="M1171" s="230"/>
      <c r="N1171" s="230"/>
      <c r="O1171" s="230"/>
    </row>
    <row r="1172" spans="11:15" ht="11.25">
      <c r="K1172" s="230"/>
      <c r="L1172" s="230"/>
      <c r="M1172" s="230"/>
      <c r="N1172" s="230"/>
      <c r="O1172" s="230"/>
    </row>
    <row r="1173" spans="11:15" ht="11.25">
      <c r="K1173" s="230"/>
      <c r="L1173" s="230"/>
      <c r="M1173" s="230"/>
      <c r="N1173" s="230"/>
      <c r="O1173" s="230"/>
    </row>
    <row r="1174" spans="11:15" ht="11.25">
      <c r="K1174" s="230"/>
      <c r="L1174" s="230"/>
      <c r="M1174" s="230"/>
      <c r="N1174" s="230"/>
      <c r="O1174" s="230"/>
    </row>
    <row r="1175" spans="11:15" ht="11.25">
      <c r="K1175" s="230"/>
      <c r="L1175" s="230"/>
      <c r="M1175" s="230"/>
      <c r="N1175" s="230"/>
      <c r="O1175" s="230"/>
    </row>
    <row r="1176" spans="11:15" ht="11.25">
      <c r="K1176" s="230"/>
      <c r="L1176" s="230"/>
      <c r="M1176" s="230"/>
      <c r="N1176" s="230"/>
      <c r="O1176" s="230"/>
    </row>
    <row r="1177" spans="11:15" ht="11.25">
      <c r="K1177" s="230"/>
      <c r="L1177" s="230"/>
      <c r="M1177" s="230"/>
      <c r="N1177" s="230"/>
      <c r="O1177" s="230"/>
    </row>
    <row r="1178" spans="11:15" ht="11.25">
      <c r="K1178" s="230"/>
      <c r="L1178" s="230"/>
      <c r="M1178" s="230"/>
      <c r="N1178" s="230"/>
      <c r="O1178" s="230"/>
    </row>
    <row r="1179" spans="11:15" ht="11.25">
      <c r="K1179" s="230"/>
      <c r="L1179" s="230"/>
      <c r="M1179" s="230"/>
      <c r="N1179" s="230"/>
      <c r="O1179" s="230"/>
    </row>
    <row r="1180" spans="11:15" ht="11.25">
      <c r="K1180" s="230"/>
      <c r="L1180" s="230"/>
      <c r="M1180" s="230"/>
      <c r="N1180" s="230"/>
      <c r="O1180" s="230"/>
    </row>
    <row r="1181" spans="11:15" ht="11.25">
      <c r="K1181" s="230"/>
      <c r="L1181" s="230"/>
      <c r="M1181" s="230"/>
      <c r="N1181" s="230"/>
      <c r="O1181" s="230"/>
    </row>
    <row r="1182" spans="11:15" ht="11.25">
      <c r="K1182" s="230"/>
      <c r="L1182" s="230"/>
      <c r="M1182" s="230"/>
      <c r="N1182" s="230"/>
      <c r="O1182" s="230"/>
    </row>
    <row r="1183" spans="11:15" ht="11.25">
      <c r="K1183" s="230"/>
      <c r="L1183" s="230"/>
      <c r="M1183" s="230"/>
      <c r="N1183" s="230"/>
      <c r="O1183" s="230"/>
    </row>
    <row r="1184" spans="11:15" ht="11.25">
      <c r="K1184" s="230"/>
      <c r="L1184" s="230"/>
      <c r="M1184" s="230"/>
      <c r="N1184" s="230"/>
      <c r="O1184" s="230"/>
    </row>
    <row r="1185" spans="11:15" ht="11.25">
      <c r="K1185" s="230"/>
      <c r="L1185" s="230"/>
      <c r="M1185" s="230"/>
      <c r="N1185" s="230"/>
      <c r="O1185" s="230"/>
    </row>
    <row r="1186" spans="11:15" ht="11.25">
      <c r="K1186" s="230"/>
      <c r="L1186" s="230"/>
      <c r="M1186" s="230"/>
      <c r="N1186" s="230"/>
      <c r="O1186" s="230"/>
    </row>
    <row r="1187" spans="11:15" ht="11.25">
      <c r="K1187" s="230"/>
      <c r="L1187" s="230"/>
      <c r="M1187" s="230"/>
      <c r="N1187" s="230"/>
      <c r="O1187" s="230"/>
    </row>
    <row r="1188" spans="11:15" ht="11.25">
      <c r="K1188" s="230"/>
      <c r="L1188" s="230"/>
      <c r="M1188" s="230"/>
      <c r="N1188" s="230"/>
      <c r="O1188" s="230"/>
    </row>
    <row r="1189" spans="11:15" ht="11.25">
      <c r="K1189" s="230"/>
      <c r="L1189" s="230"/>
      <c r="M1189" s="230"/>
      <c r="N1189" s="230"/>
      <c r="O1189" s="230"/>
    </row>
    <row r="1190" spans="11:15" ht="11.25">
      <c r="K1190" s="230"/>
      <c r="L1190" s="230"/>
      <c r="M1190" s="230"/>
      <c r="N1190" s="230"/>
      <c r="O1190" s="230"/>
    </row>
    <row r="1191" spans="11:15" ht="11.25">
      <c r="K1191" s="230"/>
      <c r="L1191" s="230"/>
      <c r="M1191" s="230"/>
      <c r="N1191" s="230"/>
      <c r="O1191" s="230"/>
    </row>
    <row r="1192" spans="11:15" ht="11.25">
      <c r="K1192" s="230"/>
      <c r="L1192" s="230"/>
      <c r="M1192" s="230"/>
      <c r="N1192" s="230"/>
      <c r="O1192" s="230"/>
    </row>
    <row r="1193" spans="11:15" ht="11.25">
      <c r="K1193" s="230"/>
      <c r="L1193" s="230"/>
      <c r="M1193" s="230"/>
      <c r="N1193" s="230"/>
      <c r="O1193" s="230"/>
    </row>
    <row r="1194" spans="11:15" ht="11.25">
      <c r="K1194" s="230"/>
      <c r="L1194" s="230"/>
      <c r="M1194" s="230"/>
      <c r="N1194" s="230"/>
      <c r="O1194" s="230"/>
    </row>
    <row r="1195" spans="11:15" ht="11.25">
      <c r="K1195" s="230"/>
      <c r="L1195" s="230"/>
      <c r="M1195" s="230"/>
      <c r="N1195" s="230"/>
      <c r="O1195" s="230"/>
    </row>
    <row r="1196" spans="11:15" ht="11.25">
      <c r="K1196" s="230"/>
      <c r="L1196" s="230"/>
      <c r="M1196" s="230"/>
      <c r="N1196" s="230"/>
      <c r="O1196" s="230"/>
    </row>
    <row r="1197" spans="11:15" ht="11.25">
      <c r="K1197" s="230"/>
      <c r="L1197" s="230"/>
      <c r="M1197" s="230"/>
      <c r="N1197" s="230"/>
      <c r="O1197" s="230"/>
    </row>
    <row r="1198" spans="11:15" ht="11.25">
      <c r="K1198" s="230"/>
      <c r="L1198" s="230"/>
      <c r="M1198" s="230"/>
      <c r="N1198" s="230"/>
      <c r="O1198" s="230"/>
    </row>
    <row r="1199" spans="11:15" ht="11.25">
      <c r="K1199" s="230"/>
      <c r="L1199" s="230"/>
      <c r="M1199" s="230"/>
      <c r="N1199" s="230"/>
      <c r="O1199" s="230"/>
    </row>
    <row r="1200" spans="11:15" ht="11.25">
      <c r="K1200" s="230"/>
      <c r="L1200" s="230"/>
      <c r="M1200" s="230"/>
      <c r="N1200" s="230"/>
      <c r="O1200" s="230"/>
    </row>
    <row r="1201" spans="11:15" ht="11.25">
      <c r="K1201" s="230"/>
      <c r="L1201" s="230"/>
      <c r="M1201" s="230"/>
      <c r="N1201" s="230"/>
      <c r="O1201" s="230"/>
    </row>
    <row r="1202" spans="11:15" ht="11.25">
      <c r="K1202" s="230"/>
      <c r="L1202" s="230"/>
      <c r="M1202" s="230"/>
      <c r="N1202" s="230"/>
      <c r="O1202" s="230"/>
    </row>
    <row r="1203" spans="11:15" ht="11.25">
      <c r="K1203" s="230"/>
      <c r="L1203" s="230"/>
      <c r="M1203" s="230"/>
      <c r="N1203" s="230"/>
      <c r="O1203" s="230"/>
    </row>
    <row r="1204" spans="11:15" ht="11.25">
      <c r="K1204" s="230"/>
      <c r="L1204" s="230"/>
      <c r="M1204" s="230"/>
      <c r="N1204" s="230"/>
      <c r="O1204" s="230"/>
    </row>
    <row r="1205" spans="11:15" ht="11.25">
      <c r="K1205" s="230"/>
      <c r="L1205" s="230"/>
      <c r="M1205" s="230"/>
      <c r="N1205" s="230"/>
      <c r="O1205" s="230"/>
    </row>
    <row r="1206" spans="11:15" ht="11.25">
      <c r="K1206" s="230"/>
      <c r="L1206" s="230"/>
      <c r="M1206" s="230"/>
      <c r="N1206" s="230"/>
      <c r="O1206" s="230"/>
    </row>
    <row r="1207" spans="11:15" ht="11.25">
      <c r="K1207" s="230"/>
      <c r="L1207" s="230"/>
      <c r="M1207" s="230"/>
      <c r="N1207" s="230"/>
      <c r="O1207" s="230"/>
    </row>
    <row r="1208" spans="11:15" ht="11.25">
      <c r="K1208" s="230"/>
      <c r="L1208" s="230"/>
      <c r="M1208" s="230"/>
      <c r="N1208" s="230"/>
      <c r="O1208" s="230"/>
    </row>
    <row r="1209" spans="11:15" ht="11.25">
      <c r="K1209" s="230"/>
      <c r="L1209" s="230"/>
      <c r="M1209" s="230"/>
      <c r="N1209" s="230"/>
      <c r="O1209" s="230"/>
    </row>
    <row r="1210" spans="11:15" ht="11.25">
      <c r="K1210" s="230"/>
      <c r="L1210" s="230"/>
      <c r="M1210" s="230"/>
      <c r="N1210" s="230"/>
      <c r="O1210" s="230"/>
    </row>
    <row r="1211" spans="11:15" ht="11.25">
      <c r="K1211" s="230"/>
      <c r="L1211" s="230"/>
      <c r="M1211" s="230"/>
      <c r="N1211" s="230"/>
      <c r="O1211" s="230"/>
    </row>
    <row r="1212" spans="11:15" ht="11.25">
      <c r="K1212" s="230"/>
      <c r="L1212" s="230"/>
      <c r="M1212" s="230"/>
      <c r="N1212" s="230"/>
      <c r="O1212" s="230"/>
    </row>
    <row r="1213" spans="11:15" ht="11.25">
      <c r="K1213" s="230"/>
      <c r="L1213" s="230"/>
      <c r="M1213" s="230"/>
      <c r="N1213" s="230"/>
      <c r="O1213" s="230"/>
    </row>
    <row r="1214" spans="11:15" ht="11.25">
      <c r="K1214" s="230"/>
      <c r="L1214" s="230"/>
      <c r="M1214" s="230"/>
      <c r="N1214" s="230"/>
      <c r="O1214" s="230"/>
    </row>
    <row r="1215" spans="11:15" ht="11.25">
      <c r="K1215" s="230"/>
      <c r="L1215" s="230"/>
      <c r="M1215" s="230"/>
      <c r="N1215" s="230"/>
      <c r="O1215" s="230"/>
    </row>
    <row r="1216" spans="11:15" ht="11.25">
      <c r="K1216" s="230"/>
      <c r="L1216" s="230"/>
      <c r="M1216" s="230"/>
      <c r="N1216" s="230"/>
      <c r="O1216" s="230"/>
    </row>
    <row r="1217" spans="11:15" ht="11.25">
      <c r="K1217" s="230"/>
      <c r="L1217" s="230"/>
      <c r="M1217" s="230"/>
      <c r="N1217" s="230"/>
      <c r="O1217" s="230"/>
    </row>
    <row r="1218" spans="11:15" ht="11.25">
      <c r="K1218" s="230"/>
      <c r="L1218" s="230"/>
      <c r="M1218" s="230"/>
      <c r="N1218" s="230"/>
      <c r="O1218" s="230"/>
    </row>
    <row r="1219" spans="11:15" ht="11.25">
      <c r="K1219" s="230"/>
      <c r="L1219" s="230"/>
      <c r="M1219" s="230"/>
      <c r="N1219" s="230"/>
      <c r="O1219" s="230"/>
    </row>
    <row r="1220" spans="11:15" ht="11.25">
      <c r="K1220" s="230"/>
      <c r="L1220" s="230"/>
      <c r="M1220" s="230"/>
      <c r="N1220" s="230"/>
      <c r="O1220" s="230"/>
    </row>
    <row r="1221" spans="11:15" ht="11.25">
      <c r="K1221" s="230"/>
      <c r="L1221" s="230"/>
      <c r="M1221" s="230"/>
      <c r="N1221" s="230"/>
      <c r="O1221" s="230"/>
    </row>
    <row r="1222" spans="11:15" ht="11.25">
      <c r="K1222" s="230"/>
      <c r="L1222" s="230"/>
      <c r="M1222" s="230"/>
      <c r="N1222" s="230"/>
      <c r="O1222" s="230"/>
    </row>
    <row r="1223" spans="11:15" ht="11.25">
      <c r="K1223" s="230"/>
      <c r="L1223" s="230"/>
      <c r="M1223" s="230"/>
      <c r="N1223" s="230"/>
      <c r="O1223" s="230"/>
    </row>
    <row r="1224" spans="11:15" ht="11.25">
      <c r="K1224" s="230"/>
      <c r="L1224" s="230"/>
      <c r="M1224" s="230"/>
      <c r="N1224" s="230"/>
      <c r="O1224" s="230"/>
    </row>
    <row r="1225" spans="11:15" ht="11.25">
      <c r="K1225" s="230"/>
      <c r="L1225" s="230"/>
      <c r="M1225" s="230"/>
      <c r="N1225" s="230"/>
      <c r="O1225" s="230"/>
    </row>
    <row r="1226" spans="11:15" ht="11.25">
      <c r="K1226" s="230"/>
      <c r="L1226" s="230"/>
      <c r="M1226" s="230"/>
      <c r="N1226" s="230"/>
      <c r="O1226" s="230"/>
    </row>
    <row r="1227" spans="11:15" ht="11.25">
      <c r="K1227" s="230"/>
      <c r="L1227" s="230"/>
      <c r="M1227" s="230"/>
      <c r="N1227" s="230"/>
      <c r="O1227" s="230"/>
    </row>
    <row r="1228" spans="11:15" ht="11.25">
      <c r="K1228" s="230"/>
      <c r="L1228" s="230"/>
      <c r="M1228" s="230"/>
      <c r="N1228" s="230"/>
      <c r="O1228" s="230"/>
    </row>
    <row r="1229" spans="11:15" ht="11.25">
      <c r="K1229" s="230"/>
      <c r="L1229" s="230"/>
      <c r="M1229" s="230"/>
      <c r="N1229" s="230"/>
      <c r="O1229" s="230"/>
    </row>
    <row r="1230" spans="11:15" ht="11.25">
      <c r="K1230" s="230"/>
      <c r="L1230" s="230"/>
      <c r="M1230" s="230"/>
      <c r="N1230" s="230"/>
      <c r="O1230" s="230"/>
    </row>
    <row r="1231" spans="11:15" ht="11.25">
      <c r="K1231" s="230"/>
      <c r="L1231" s="230"/>
      <c r="M1231" s="230"/>
      <c r="N1231" s="230"/>
      <c r="O1231" s="230"/>
    </row>
    <row r="1232" spans="11:15" ht="11.25">
      <c r="K1232" s="230"/>
      <c r="L1232" s="230"/>
      <c r="M1232" s="230"/>
      <c r="N1232" s="230"/>
      <c r="O1232" s="230"/>
    </row>
    <row r="1233" spans="11:15" ht="11.25">
      <c r="K1233" s="230"/>
      <c r="L1233" s="230"/>
      <c r="M1233" s="230"/>
      <c r="N1233" s="230"/>
      <c r="O1233" s="230"/>
    </row>
    <row r="1234" spans="11:15" ht="11.25">
      <c r="K1234" s="230"/>
      <c r="L1234" s="230"/>
      <c r="M1234" s="230"/>
      <c r="N1234" s="230"/>
      <c r="O1234" s="230"/>
    </row>
    <row r="1235" spans="11:15" ht="11.25">
      <c r="K1235" s="230"/>
      <c r="L1235" s="230"/>
      <c r="M1235" s="230"/>
      <c r="N1235" s="230"/>
      <c r="O1235" s="230"/>
    </row>
    <row r="1236" spans="11:15" ht="11.25">
      <c r="K1236" s="230"/>
      <c r="L1236" s="230"/>
      <c r="M1236" s="230"/>
      <c r="N1236" s="230"/>
      <c r="O1236" s="230"/>
    </row>
    <row r="1237" spans="11:15" ht="11.25">
      <c r="K1237" s="230"/>
      <c r="L1237" s="230"/>
      <c r="M1237" s="230"/>
      <c r="N1237" s="230"/>
      <c r="O1237" s="230"/>
    </row>
    <row r="1238" spans="11:15" ht="11.25">
      <c r="K1238" s="230"/>
      <c r="L1238" s="230"/>
      <c r="M1238" s="230"/>
      <c r="N1238" s="230"/>
      <c r="O1238" s="230"/>
    </row>
    <row r="1239" spans="11:15" ht="11.25">
      <c r="K1239" s="230"/>
      <c r="L1239" s="230"/>
      <c r="M1239" s="230"/>
      <c r="N1239" s="230"/>
      <c r="O1239" s="230"/>
    </row>
    <row r="1240" spans="11:15" ht="11.25">
      <c r="K1240" s="230"/>
      <c r="L1240" s="230"/>
      <c r="M1240" s="230"/>
      <c r="N1240" s="230"/>
      <c r="O1240" s="230"/>
    </row>
    <row r="1241" spans="11:15" ht="11.25">
      <c r="K1241" s="230"/>
      <c r="L1241" s="230"/>
      <c r="M1241" s="230"/>
      <c r="N1241" s="230"/>
      <c r="O1241" s="230"/>
    </row>
    <row r="1242" spans="11:15" ht="11.25">
      <c r="K1242" s="230"/>
      <c r="L1242" s="230"/>
      <c r="M1242" s="230"/>
      <c r="N1242" s="230"/>
      <c r="O1242" s="230"/>
    </row>
    <row r="1243" spans="11:15" ht="11.25">
      <c r="K1243" s="230"/>
      <c r="L1243" s="230"/>
      <c r="M1243" s="230"/>
      <c r="N1243" s="230"/>
      <c r="O1243" s="230"/>
    </row>
    <row r="1244" spans="11:15" ht="11.25">
      <c r="K1244" s="230"/>
      <c r="L1244" s="230"/>
      <c r="M1244" s="230"/>
      <c r="N1244" s="230"/>
      <c r="O1244" s="230"/>
    </row>
    <row r="1245" spans="11:15" ht="11.25">
      <c r="K1245" s="230"/>
      <c r="L1245" s="230"/>
      <c r="M1245" s="230"/>
      <c r="N1245" s="230"/>
      <c r="O1245" s="230"/>
    </row>
    <row r="1246" spans="11:15" ht="11.25">
      <c r="K1246" s="230"/>
      <c r="L1246" s="230"/>
      <c r="M1246" s="230"/>
      <c r="N1246" s="230"/>
      <c r="O1246" s="230"/>
    </row>
    <row r="1247" spans="11:15" ht="11.25">
      <c r="K1247" s="230"/>
      <c r="L1247" s="230"/>
      <c r="M1247" s="230"/>
      <c r="N1247" s="230"/>
      <c r="O1247" s="230"/>
    </row>
    <row r="1248" spans="11:15" ht="11.25">
      <c r="K1248" s="230"/>
      <c r="L1248" s="230"/>
      <c r="M1248" s="230"/>
      <c r="N1248" s="230"/>
      <c r="O1248" s="230"/>
    </row>
    <row r="1249" spans="11:15" ht="11.25">
      <c r="K1249" s="230"/>
      <c r="L1249" s="230"/>
      <c r="M1249" s="230"/>
      <c r="N1249" s="230"/>
      <c r="O1249" s="230"/>
    </row>
    <row r="1250" spans="11:15" ht="11.25">
      <c r="K1250" s="230"/>
      <c r="L1250" s="230"/>
      <c r="M1250" s="230"/>
      <c r="N1250" s="230"/>
      <c r="O1250" s="230"/>
    </row>
    <row r="1251" spans="11:15" ht="11.25">
      <c r="K1251" s="230"/>
      <c r="L1251" s="230"/>
      <c r="M1251" s="230"/>
      <c r="N1251" s="230"/>
      <c r="O1251" s="230"/>
    </row>
    <row r="1252" spans="11:15" ht="11.25">
      <c r="K1252" s="230"/>
      <c r="L1252" s="230"/>
      <c r="M1252" s="230"/>
      <c r="N1252" s="230"/>
      <c r="O1252" s="230"/>
    </row>
    <row r="1253" spans="11:15" ht="11.25">
      <c r="K1253" s="230"/>
      <c r="L1253" s="230"/>
      <c r="M1253" s="230"/>
      <c r="N1253" s="230"/>
      <c r="O1253" s="230"/>
    </row>
    <row r="1254" spans="11:15" ht="11.25">
      <c r="K1254" s="230"/>
      <c r="L1254" s="230"/>
      <c r="M1254" s="230"/>
      <c r="N1254" s="230"/>
      <c r="O1254" s="230"/>
    </row>
    <row r="1255" spans="11:15" ht="11.25">
      <c r="K1255" s="230"/>
      <c r="L1255" s="230"/>
      <c r="M1255" s="230"/>
      <c r="N1255" s="230"/>
      <c r="O1255" s="230"/>
    </row>
    <row r="1256" spans="11:15" ht="11.25">
      <c r="K1256" s="230"/>
      <c r="L1256" s="230"/>
      <c r="M1256" s="230"/>
      <c r="N1256" s="230"/>
      <c r="O1256" s="230"/>
    </row>
    <row r="1257" spans="11:15" ht="11.25">
      <c r="K1257" s="230"/>
      <c r="L1257" s="230"/>
      <c r="M1257" s="230"/>
      <c r="N1257" s="230"/>
      <c r="O1257" s="230"/>
    </row>
    <row r="1258" spans="11:15" ht="11.25">
      <c r="K1258" s="230"/>
      <c r="L1258" s="230"/>
      <c r="M1258" s="230"/>
      <c r="N1258" s="230"/>
      <c r="O1258" s="230"/>
    </row>
    <row r="1259" spans="11:15" ht="11.25">
      <c r="K1259" s="230"/>
      <c r="L1259" s="230"/>
      <c r="M1259" s="230"/>
      <c r="N1259" s="230"/>
      <c r="O1259" s="230"/>
    </row>
    <row r="1260" spans="11:15" ht="11.25">
      <c r="K1260" s="230"/>
      <c r="L1260" s="230"/>
      <c r="M1260" s="230"/>
      <c r="N1260" s="230"/>
      <c r="O1260" s="230"/>
    </row>
    <row r="1261" spans="11:15" ht="11.25">
      <c r="K1261" s="230"/>
      <c r="L1261" s="230"/>
      <c r="M1261" s="230"/>
      <c r="N1261" s="230"/>
      <c r="O1261" s="230"/>
    </row>
    <row r="1262" spans="11:15" ht="11.25">
      <c r="K1262" s="230"/>
      <c r="L1262" s="230"/>
      <c r="M1262" s="230"/>
      <c r="N1262" s="230"/>
      <c r="O1262" s="230"/>
    </row>
    <row r="1263" spans="11:15" ht="11.25">
      <c r="K1263" s="230"/>
      <c r="L1263" s="230"/>
      <c r="M1263" s="230"/>
      <c r="N1263" s="230"/>
      <c r="O1263" s="230"/>
    </row>
    <row r="1264" spans="11:15" ht="11.25">
      <c r="K1264" s="230"/>
      <c r="L1264" s="230"/>
      <c r="M1264" s="230"/>
      <c r="N1264" s="230"/>
      <c r="O1264" s="230"/>
    </row>
    <row r="1265" spans="11:15" ht="11.25">
      <c r="K1265" s="230"/>
      <c r="L1265" s="230"/>
      <c r="M1265" s="230"/>
      <c r="N1265" s="230"/>
      <c r="O1265" s="230"/>
    </row>
    <row r="1266" spans="11:15" ht="11.25">
      <c r="K1266" s="230"/>
      <c r="L1266" s="230"/>
      <c r="M1266" s="230"/>
      <c r="N1266" s="230"/>
      <c r="O1266" s="230"/>
    </row>
    <row r="1267" spans="11:15" ht="11.25">
      <c r="K1267" s="230"/>
      <c r="L1267" s="230"/>
      <c r="M1267" s="230"/>
      <c r="N1267" s="230"/>
      <c r="O1267" s="230"/>
    </row>
    <row r="1268" spans="11:15" ht="11.25">
      <c r="K1268" s="230"/>
      <c r="L1268" s="230"/>
      <c r="M1268" s="230"/>
      <c r="N1268" s="230"/>
      <c r="O1268" s="230"/>
    </row>
    <row r="1269" spans="11:15" ht="11.25">
      <c r="K1269" s="230"/>
      <c r="L1269" s="230"/>
      <c r="M1269" s="230"/>
      <c r="N1269" s="230"/>
      <c r="O1269" s="230"/>
    </row>
    <row r="1270" spans="11:15" ht="11.25">
      <c r="K1270" s="230"/>
      <c r="L1270" s="230"/>
      <c r="M1270" s="230"/>
      <c r="N1270" s="230"/>
      <c r="O1270" s="230"/>
    </row>
    <row r="1271" spans="11:15" ht="11.25">
      <c r="K1271" s="230"/>
      <c r="L1271" s="230"/>
      <c r="M1271" s="230"/>
      <c r="N1271" s="230"/>
      <c r="O1271" s="230"/>
    </row>
    <row r="1272" spans="11:15" ht="11.25">
      <c r="K1272" s="230"/>
      <c r="L1272" s="230"/>
      <c r="M1272" s="230"/>
      <c r="N1272" s="230"/>
      <c r="O1272" s="230"/>
    </row>
    <row r="1273" spans="11:15" ht="11.25">
      <c r="K1273" s="230"/>
      <c r="L1273" s="230"/>
      <c r="M1273" s="230"/>
      <c r="N1273" s="230"/>
      <c r="O1273" s="230"/>
    </row>
    <row r="1274" spans="11:15" ht="11.25">
      <c r="K1274" s="230"/>
      <c r="L1274" s="230"/>
      <c r="M1274" s="230"/>
      <c r="N1274" s="230"/>
      <c r="O1274" s="230"/>
    </row>
    <row r="1275" spans="11:15" ht="11.25">
      <c r="K1275" s="230"/>
      <c r="L1275" s="230"/>
      <c r="M1275" s="230"/>
      <c r="N1275" s="230"/>
      <c r="O1275" s="230"/>
    </row>
    <row r="1276" spans="11:15" ht="11.25">
      <c r="K1276" s="230"/>
      <c r="L1276" s="230"/>
      <c r="M1276" s="230"/>
      <c r="N1276" s="230"/>
      <c r="O1276" s="230"/>
    </row>
    <row r="1277" spans="11:15" ht="11.25">
      <c r="K1277" s="230"/>
      <c r="L1277" s="230"/>
      <c r="M1277" s="230"/>
      <c r="N1277" s="230"/>
      <c r="O1277" s="230"/>
    </row>
    <row r="1278" spans="11:15" ht="11.25">
      <c r="K1278" s="230"/>
      <c r="L1278" s="230"/>
      <c r="M1278" s="230"/>
      <c r="N1278" s="230"/>
      <c r="O1278" s="230"/>
    </row>
    <row r="1279" spans="11:15" ht="11.25">
      <c r="K1279" s="230"/>
      <c r="L1279" s="230"/>
      <c r="M1279" s="230"/>
      <c r="N1279" s="230"/>
      <c r="O1279" s="230"/>
    </row>
    <row r="1280" spans="11:15" ht="11.25">
      <c r="K1280" s="230"/>
      <c r="L1280" s="230"/>
      <c r="M1280" s="230"/>
      <c r="N1280" s="230"/>
      <c r="O1280" s="230"/>
    </row>
    <row r="1281" spans="11:15" ht="11.25">
      <c r="K1281" s="230"/>
      <c r="L1281" s="230"/>
      <c r="M1281" s="230"/>
      <c r="N1281" s="230"/>
      <c r="O1281" s="230"/>
    </row>
    <row r="1282" spans="11:15" ht="11.25">
      <c r="K1282" s="230"/>
      <c r="L1282" s="230"/>
      <c r="M1282" s="230"/>
      <c r="N1282" s="230"/>
      <c r="O1282" s="230"/>
    </row>
    <row r="1283" spans="11:15" ht="11.25">
      <c r="K1283" s="230"/>
      <c r="L1283" s="230"/>
      <c r="M1283" s="230"/>
      <c r="N1283" s="230"/>
      <c r="O1283" s="230"/>
    </row>
    <row r="1284" spans="11:15" ht="11.25">
      <c r="K1284" s="230"/>
      <c r="L1284" s="230"/>
      <c r="M1284" s="230"/>
      <c r="N1284" s="230"/>
      <c r="O1284" s="230"/>
    </row>
    <row r="1285" spans="11:15" ht="11.25">
      <c r="K1285" s="230"/>
      <c r="L1285" s="230"/>
      <c r="M1285" s="230"/>
      <c r="N1285" s="230"/>
      <c r="O1285" s="230"/>
    </row>
    <row r="1286" spans="11:15" ht="11.25">
      <c r="K1286" s="230"/>
      <c r="L1286" s="230"/>
      <c r="M1286" s="230"/>
      <c r="N1286" s="230"/>
      <c r="O1286" s="230"/>
    </row>
    <row r="1287" spans="11:15" ht="11.25">
      <c r="K1287" s="230"/>
      <c r="L1287" s="230"/>
      <c r="M1287" s="230"/>
      <c r="N1287" s="230"/>
      <c r="O1287" s="230"/>
    </row>
    <row r="1288" spans="11:15" ht="11.25">
      <c r="K1288" s="230"/>
      <c r="L1288" s="230"/>
      <c r="M1288" s="230"/>
      <c r="N1288" s="230"/>
      <c r="O1288" s="230"/>
    </row>
    <row r="1289" spans="11:15" ht="11.25">
      <c r="K1289" s="230"/>
      <c r="L1289" s="230"/>
      <c r="M1289" s="230"/>
      <c r="N1289" s="230"/>
      <c r="O1289" s="230"/>
    </row>
    <row r="1290" spans="11:15" ht="11.25">
      <c r="K1290" s="230"/>
      <c r="L1290" s="230"/>
      <c r="M1290" s="230"/>
      <c r="N1290" s="230"/>
      <c r="O1290" s="230"/>
    </row>
    <row r="1291" spans="11:15" ht="11.25">
      <c r="K1291" s="230"/>
      <c r="L1291" s="230"/>
      <c r="M1291" s="230"/>
      <c r="N1291" s="230"/>
      <c r="O1291" s="230"/>
    </row>
    <row r="1292" spans="11:15" ht="11.25">
      <c r="K1292" s="230"/>
      <c r="L1292" s="230"/>
      <c r="M1292" s="230"/>
      <c r="N1292" s="230"/>
      <c r="O1292" s="230"/>
    </row>
    <row r="1293" spans="11:15" ht="11.25">
      <c r="K1293" s="230"/>
      <c r="L1293" s="230"/>
      <c r="M1293" s="230"/>
      <c r="N1293" s="230"/>
      <c r="O1293" s="230"/>
    </row>
    <row r="1294" spans="11:15" ht="11.25">
      <c r="K1294" s="230"/>
      <c r="L1294" s="230"/>
      <c r="M1294" s="230"/>
      <c r="N1294" s="230"/>
      <c r="O1294" s="230"/>
    </row>
    <row r="1295" spans="11:15" ht="11.25">
      <c r="K1295" s="230"/>
      <c r="L1295" s="230"/>
      <c r="M1295" s="230"/>
      <c r="N1295" s="230"/>
      <c r="O1295" s="230"/>
    </row>
    <row r="1296" spans="11:15" ht="11.25">
      <c r="K1296" s="230"/>
      <c r="L1296" s="230"/>
      <c r="M1296" s="230"/>
      <c r="N1296" s="230"/>
      <c r="O1296" s="230"/>
    </row>
    <row r="1297" spans="11:15" ht="11.25">
      <c r="K1297" s="230"/>
      <c r="L1297" s="230"/>
      <c r="M1297" s="230"/>
      <c r="N1297" s="230"/>
      <c r="O1297" s="230"/>
    </row>
    <row r="1298" spans="11:15" ht="11.25">
      <c r="K1298" s="230"/>
      <c r="L1298" s="230"/>
      <c r="M1298" s="230"/>
      <c r="N1298" s="230"/>
      <c r="O1298" s="230"/>
    </row>
    <row r="1299" spans="11:15" ht="11.25">
      <c r="K1299" s="230"/>
      <c r="L1299" s="230"/>
      <c r="M1299" s="230"/>
      <c r="N1299" s="230"/>
      <c r="O1299" s="230"/>
    </row>
    <row r="1300" spans="11:15" ht="11.25">
      <c r="K1300" s="230"/>
      <c r="L1300" s="230"/>
      <c r="M1300" s="230"/>
      <c r="N1300" s="230"/>
      <c r="O1300" s="230"/>
    </row>
    <row r="1301" spans="11:15" ht="11.25">
      <c r="K1301" s="230"/>
      <c r="L1301" s="230"/>
      <c r="M1301" s="230"/>
      <c r="N1301" s="230"/>
      <c r="O1301" s="230"/>
    </row>
    <row r="1302" spans="11:15" ht="11.25">
      <c r="K1302" s="230"/>
      <c r="L1302" s="230"/>
      <c r="M1302" s="230"/>
      <c r="N1302" s="230"/>
      <c r="O1302" s="230"/>
    </row>
    <row r="1303" spans="11:15" ht="11.25">
      <c r="K1303" s="230"/>
      <c r="L1303" s="230"/>
      <c r="M1303" s="230"/>
      <c r="N1303" s="230"/>
      <c r="O1303" s="230"/>
    </row>
    <row r="1304" spans="11:15" ht="11.25">
      <c r="K1304" s="230"/>
      <c r="L1304" s="230"/>
      <c r="M1304" s="230"/>
      <c r="N1304" s="230"/>
      <c r="O1304" s="230"/>
    </row>
    <row r="1305" spans="11:15" ht="11.25">
      <c r="K1305" s="230"/>
      <c r="L1305" s="230"/>
      <c r="M1305" s="230"/>
      <c r="N1305" s="230"/>
      <c r="O1305" s="230"/>
    </row>
    <row r="1306" spans="11:15" ht="11.25">
      <c r="K1306" s="230"/>
      <c r="L1306" s="230"/>
      <c r="M1306" s="230"/>
      <c r="N1306" s="230"/>
      <c r="O1306" s="230"/>
    </row>
    <row r="1307" spans="11:15" ht="11.25">
      <c r="K1307" s="230"/>
      <c r="L1307" s="230"/>
      <c r="M1307" s="230"/>
      <c r="N1307" s="230"/>
      <c r="O1307" s="230"/>
    </row>
    <row r="1308" spans="11:15" ht="11.25">
      <c r="K1308" s="230"/>
      <c r="L1308" s="230"/>
      <c r="M1308" s="230"/>
      <c r="N1308" s="230"/>
      <c r="O1308" s="230"/>
    </row>
    <row r="1309" spans="11:15" ht="11.25">
      <c r="K1309" s="230"/>
      <c r="L1309" s="230"/>
      <c r="M1309" s="230"/>
      <c r="N1309" s="230"/>
      <c r="O1309" s="230"/>
    </row>
    <row r="1310" spans="11:15" ht="11.25">
      <c r="K1310" s="230"/>
      <c r="L1310" s="230"/>
      <c r="M1310" s="230"/>
      <c r="N1310" s="230"/>
      <c r="O1310" s="230"/>
    </row>
    <row r="1311" spans="11:15" ht="11.25">
      <c r="K1311" s="230"/>
      <c r="L1311" s="230"/>
      <c r="M1311" s="230"/>
      <c r="N1311" s="230"/>
      <c r="O1311" s="230"/>
    </row>
    <row r="1312" spans="11:15" ht="11.25">
      <c r="K1312" s="230"/>
      <c r="L1312" s="230"/>
      <c r="M1312" s="230"/>
      <c r="N1312" s="230"/>
      <c r="O1312" s="230"/>
    </row>
    <row r="1313" spans="11:15" ht="11.25">
      <c r="K1313" s="230"/>
      <c r="L1313" s="230"/>
      <c r="M1313" s="230"/>
      <c r="N1313" s="230"/>
      <c r="O1313" s="230"/>
    </row>
    <row r="1314" spans="11:15" ht="11.25">
      <c r="K1314" s="230"/>
      <c r="L1314" s="230"/>
      <c r="M1314" s="230"/>
      <c r="N1314" s="230"/>
      <c r="O1314" s="230"/>
    </row>
    <row r="1315" spans="11:15" ht="11.25">
      <c r="K1315" s="230"/>
      <c r="L1315" s="230"/>
      <c r="M1315" s="230"/>
      <c r="N1315" s="230"/>
      <c r="O1315" s="230"/>
    </row>
    <row r="1316" spans="11:15" ht="11.25">
      <c r="K1316" s="230"/>
      <c r="L1316" s="230"/>
      <c r="M1316" s="230"/>
      <c r="N1316" s="230"/>
      <c r="O1316" s="230"/>
    </row>
    <row r="1317" spans="11:15" ht="11.25">
      <c r="K1317" s="230"/>
      <c r="L1317" s="230"/>
      <c r="M1317" s="230"/>
      <c r="N1317" s="230"/>
      <c r="O1317" s="230"/>
    </row>
    <row r="1318" spans="11:15" ht="11.25">
      <c r="K1318" s="230"/>
      <c r="L1318" s="230"/>
      <c r="M1318" s="230"/>
      <c r="N1318" s="230"/>
      <c r="O1318" s="230"/>
    </row>
    <row r="1319" spans="11:15" ht="11.25">
      <c r="K1319" s="230"/>
      <c r="L1319" s="230"/>
      <c r="M1319" s="230"/>
      <c r="N1319" s="230"/>
      <c r="O1319" s="230"/>
    </row>
    <row r="1320" spans="11:15" ht="11.25">
      <c r="K1320" s="230"/>
      <c r="L1320" s="230"/>
      <c r="M1320" s="230"/>
      <c r="N1320" s="230"/>
      <c r="O1320" s="230"/>
    </row>
    <row r="1321" spans="11:15" ht="11.25">
      <c r="K1321" s="230"/>
      <c r="L1321" s="230"/>
      <c r="M1321" s="230"/>
      <c r="N1321" s="230"/>
      <c r="O1321" s="230"/>
    </row>
    <row r="1322" spans="11:15" ht="11.25">
      <c r="K1322" s="230"/>
      <c r="L1322" s="230"/>
      <c r="M1322" s="230"/>
      <c r="N1322" s="230"/>
      <c r="O1322" s="230"/>
    </row>
    <row r="1323" spans="11:15" ht="11.25">
      <c r="K1323" s="230"/>
      <c r="L1323" s="230"/>
      <c r="M1323" s="230"/>
      <c r="N1323" s="230"/>
      <c r="O1323" s="230"/>
    </row>
    <row r="1324" spans="11:15" ht="11.25">
      <c r="K1324" s="230"/>
      <c r="L1324" s="230"/>
      <c r="M1324" s="230"/>
      <c r="N1324" s="230"/>
      <c r="O1324" s="230"/>
    </row>
    <row r="1325" spans="11:15" ht="11.25">
      <c r="K1325" s="230"/>
      <c r="L1325" s="230"/>
      <c r="M1325" s="230"/>
      <c r="N1325" s="230"/>
      <c r="O1325" s="230"/>
    </row>
    <row r="1326" spans="11:15" ht="11.25">
      <c r="K1326" s="230"/>
      <c r="L1326" s="230"/>
      <c r="M1326" s="230"/>
      <c r="N1326" s="230"/>
      <c r="O1326" s="230"/>
    </row>
    <row r="1327" spans="11:15" ht="11.25">
      <c r="K1327" s="230"/>
      <c r="L1327" s="230"/>
      <c r="M1327" s="230"/>
      <c r="N1327" s="230"/>
      <c r="O1327" s="230"/>
    </row>
    <row r="1328" spans="11:15" ht="11.25">
      <c r="K1328" s="230"/>
      <c r="L1328" s="230"/>
      <c r="M1328" s="230"/>
      <c r="N1328" s="230"/>
      <c r="O1328" s="230"/>
    </row>
    <row r="1329" spans="11:15" ht="11.25">
      <c r="K1329" s="230"/>
      <c r="L1329" s="230"/>
      <c r="M1329" s="230"/>
      <c r="N1329" s="230"/>
      <c r="O1329" s="230"/>
    </row>
    <row r="1330" spans="11:15" ht="11.25">
      <c r="K1330" s="230"/>
      <c r="L1330" s="230"/>
      <c r="M1330" s="230"/>
      <c r="N1330" s="230"/>
      <c r="O1330" s="230"/>
    </row>
    <row r="1331" spans="11:15" ht="11.25">
      <c r="K1331" s="230"/>
      <c r="L1331" s="230"/>
      <c r="M1331" s="230"/>
      <c r="N1331" s="230"/>
      <c r="O1331" s="230"/>
    </row>
    <row r="1332" spans="11:15" ht="11.25">
      <c r="K1332" s="230"/>
      <c r="L1332" s="230"/>
      <c r="M1332" s="230"/>
      <c r="N1332" s="230"/>
      <c r="O1332" s="230"/>
    </row>
    <row r="1333" spans="11:15" ht="11.25">
      <c r="K1333" s="230"/>
      <c r="L1333" s="230"/>
      <c r="M1333" s="230"/>
      <c r="N1333" s="230"/>
      <c r="O1333" s="230"/>
    </row>
    <row r="1334" spans="11:15" ht="11.25">
      <c r="K1334" s="230"/>
      <c r="L1334" s="230"/>
      <c r="M1334" s="230"/>
      <c r="N1334" s="230"/>
      <c r="O1334" s="230"/>
    </row>
    <row r="1335" spans="11:15" ht="11.25">
      <c r="K1335" s="230"/>
      <c r="L1335" s="230"/>
      <c r="M1335" s="230"/>
      <c r="N1335" s="230"/>
      <c r="O1335" s="230"/>
    </row>
    <row r="1336" spans="11:15" ht="11.25">
      <c r="K1336" s="230"/>
      <c r="L1336" s="230"/>
      <c r="M1336" s="230"/>
      <c r="N1336" s="230"/>
      <c r="O1336" s="230"/>
    </row>
    <row r="1337" spans="11:15" ht="11.25">
      <c r="K1337" s="230"/>
      <c r="L1337" s="230"/>
      <c r="M1337" s="230"/>
      <c r="N1337" s="230"/>
      <c r="O1337" s="230"/>
    </row>
    <row r="1338" spans="11:15" ht="11.25">
      <c r="K1338" s="230"/>
      <c r="L1338" s="230"/>
      <c r="M1338" s="230"/>
      <c r="N1338" s="230"/>
      <c r="O1338" s="230"/>
    </row>
    <row r="1339" spans="11:15" ht="11.25">
      <c r="K1339" s="230"/>
      <c r="L1339" s="230"/>
      <c r="M1339" s="230"/>
      <c r="N1339" s="230"/>
      <c r="O1339" s="230"/>
    </row>
    <row r="1340" spans="11:15" ht="11.25">
      <c r="K1340" s="230"/>
      <c r="L1340" s="230"/>
      <c r="M1340" s="230"/>
      <c r="N1340" s="230"/>
      <c r="O1340" s="230"/>
    </row>
    <row r="1341" spans="11:15" ht="11.25">
      <c r="K1341" s="230"/>
      <c r="L1341" s="230"/>
      <c r="M1341" s="230"/>
      <c r="N1341" s="230"/>
      <c r="O1341" s="230"/>
    </row>
    <row r="1342" spans="11:15" ht="11.25">
      <c r="K1342" s="230"/>
      <c r="L1342" s="230"/>
      <c r="M1342" s="230"/>
      <c r="N1342" s="230"/>
      <c r="O1342" s="230"/>
    </row>
    <row r="1343" spans="11:15" ht="11.25">
      <c r="K1343" s="230"/>
      <c r="L1343" s="230"/>
      <c r="M1343" s="230"/>
      <c r="N1343" s="230"/>
      <c r="O1343" s="230"/>
    </row>
    <row r="1344" spans="11:15" ht="11.25">
      <c r="K1344" s="230"/>
      <c r="L1344" s="230"/>
      <c r="M1344" s="230"/>
      <c r="N1344" s="230"/>
      <c r="O1344" s="230"/>
    </row>
    <row r="1345" spans="11:15" ht="11.25">
      <c r="K1345" s="230"/>
      <c r="L1345" s="230"/>
      <c r="M1345" s="230"/>
      <c r="N1345" s="230"/>
      <c r="O1345" s="230"/>
    </row>
    <row r="1346" spans="11:15" ht="11.25">
      <c r="K1346" s="230"/>
      <c r="L1346" s="230"/>
      <c r="M1346" s="230"/>
      <c r="N1346" s="230"/>
      <c r="O1346" s="230"/>
    </row>
    <row r="1347" spans="11:15" ht="11.25">
      <c r="K1347" s="230"/>
      <c r="L1347" s="230"/>
      <c r="M1347" s="230"/>
      <c r="N1347" s="230"/>
      <c r="O1347" s="230"/>
    </row>
    <row r="1348" spans="11:15" ht="11.25">
      <c r="K1348" s="230"/>
      <c r="L1348" s="230"/>
      <c r="M1348" s="230"/>
      <c r="N1348" s="230"/>
      <c r="O1348" s="230"/>
    </row>
    <row r="1349" spans="11:15" ht="11.25">
      <c r="K1349" s="230"/>
      <c r="L1349" s="230"/>
      <c r="M1349" s="230"/>
      <c r="N1349" s="230"/>
      <c r="O1349" s="230"/>
    </row>
    <row r="1350" spans="11:15" ht="11.25">
      <c r="K1350" s="230"/>
      <c r="L1350" s="230"/>
      <c r="M1350" s="230"/>
      <c r="N1350" s="230"/>
      <c r="O1350" s="230"/>
    </row>
    <row r="1351" spans="11:15" ht="11.25">
      <c r="K1351" s="230"/>
      <c r="L1351" s="230"/>
      <c r="M1351" s="230"/>
      <c r="N1351" s="230"/>
      <c r="O1351" s="230"/>
    </row>
    <row r="1352" spans="11:15" ht="11.25">
      <c r="K1352" s="230"/>
      <c r="L1352" s="230"/>
      <c r="M1352" s="230"/>
      <c r="N1352" s="230"/>
      <c r="O1352" s="230"/>
    </row>
    <row r="1353" spans="11:15" ht="11.25">
      <c r="K1353" s="230"/>
      <c r="L1353" s="230"/>
      <c r="M1353" s="230"/>
      <c r="N1353" s="230"/>
      <c r="O1353" s="230"/>
    </row>
    <row r="1354" spans="11:15" ht="11.25">
      <c r="K1354" s="230"/>
      <c r="L1354" s="230"/>
      <c r="M1354" s="230"/>
      <c r="N1354" s="230"/>
      <c r="O1354" s="230"/>
    </row>
    <row r="1355" spans="11:15" ht="11.25">
      <c r="K1355" s="230"/>
      <c r="L1355" s="230"/>
      <c r="M1355" s="230"/>
      <c r="N1355" s="230"/>
      <c r="O1355" s="230"/>
    </row>
    <row r="1356" spans="11:15" ht="11.25">
      <c r="K1356" s="230"/>
      <c r="L1356" s="230"/>
      <c r="M1356" s="230"/>
      <c r="N1356" s="230"/>
      <c r="O1356" s="230"/>
    </row>
    <row r="1357" spans="11:15" ht="11.25">
      <c r="K1357" s="230"/>
      <c r="L1357" s="230"/>
      <c r="M1357" s="230"/>
      <c r="N1357" s="230"/>
      <c r="O1357" s="230"/>
    </row>
    <row r="1358" spans="11:15" ht="11.25">
      <c r="K1358" s="230"/>
      <c r="L1358" s="230"/>
      <c r="M1358" s="230"/>
      <c r="N1358" s="230"/>
      <c r="O1358" s="230"/>
    </row>
    <row r="1359" spans="11:15" ht="11.25">
      <c r="K1359" s="230"/>
      <c r="L1359" s="230"/>
      <c r="M1359" s="230"/>
      <c r="N1359" s="230"/>
      <c r="O1359" s="230"/>
    </row>
    <row r="1360" spans="11:15" ht="11.25">
      <c r="K1360" s="230"/>
      <c r="L1360" s="230"/>
      <c r="M1360" s="230"/>
      <c r="N1360" s="230"/>
      <c r="O1360" s="230"/>
    </row>
    <row r="1361" spans="11:15" ht="11.25">
      <c r="K1361" s="230"/>
      <c r="L1361" s="230"/>
      <c r="M1361" s="230"/>
      <c r="N1361" s="230"/>
      <c r="O1361" s="230"/>
    </row>
    <row r="1362" spans="11:15" ht="11.25">
      <c r="K1362" s="230"/>
      <c r="L1362" s="230"/>
      <c r="M1362" s="230"/>
      <c r="N1362" s="230"/>
      <c r="O1362" s="230"/>
    </row>
    <row r="1363" spans="11:15" ht="11.25">
      <c r="K1363" s="230"/>
      <c r="L1363" s="230"/>
      <c r="M1363" s="230"/>
      <c r="N1363" s="230"/>
      <c r="O1363" s="230"/>
    </row>
    <row r="1364" spans="11:15" ht="11.25">
      <c r="K1364" s="230"/>
      <c r="L1364" s="230"/>
      <c r="M1364" s="230"/>
      <c r="N1364" s="230"/>
      <c r="O1364" s="230"/>
    </row>
    <row r="1365" spans="11:15" ht="11.25">
      <c r="K1365" s="230"/>
      <c r="L1365" s="230"/>
      <c r="M1365" s="230"/>
      <c r="N1365" s="230"/>
      <c r="O1365" s="230"/>
    </row>
    <row r="1366" spans="11:15" ht="11.25">
      <c r="K1366" s="230"/>
      <c r="L1366" s="230"/>
      <c r="M1366" s="230"/>
      <c r="N1366" s="230"/>
      <c r="O1366" s="230"/>
    </row>
    <row r="1367" spans="11:15" ht="11.25">
      <c r="K1367" s="230"/>
      <c r="L1367" s="230"/>
      <c r="M1367" s="230"/>
      <c r="N1367" s="230"/>
      <c r="O1367" s="230"/>
    </row>
    <row r="1368" spans="11:15" ht="11.25">
      <c r="K1368" s="230"/>
      <c r="L1368" s="230"/>
      <c r="M1368" s="230"/>
      <c r="N1368" s="230"/>
      <c r="O1368" s="230"/>
    </row>
    <row r="1369" spans="11:15" ht="11.25">
      <c r="K1369" s="230"/>
      <c r="L1369" s="230"/>
      <c r="M1369" s="230"/>
      <c r="N1369" s="230"/>
      <c r="O1369" s="230"/>
    </row>
    <row r="1370" spans="11:15" ht="11.25">
      <c r="K1370" s="230"/>
      <c r="L1370" s="230"/>
      <c r="M1370" s="230"/>
      <c r="N1370" s="230"/>
      <c r="O1370" s="230"/>
    </row>
    <row r="1371" spans="11:15" ht="11.25">
      <c r="K1371" s="230"/>
      <c r="L1371" s="230"/>
      <c r="M1371" s="230"/>
      <c r="N1371" s="230"/>
      <c r="O1371" s="230"/>
    </row>
    <row r="1372" spans="11:15" ht="11.25">
      <c r="K1372" s="230"/>
      <c r="L1372" s="230"/>
      <c r="M1372" s="230"/>
      <c r="N1372" s="230"/>
      <c r="O1372" s="230"/>
    </row>
    <row r="1373" spans="11:15" ht="11.25">
      <c r="K1373" s="230"/>
      <c r="L1373" s="230"/>
      <c r="M1373" s="230"/>
      <c r="N1373" s="230"/>
      <c r="O1373" s="230"/>
    </row>
    <row r="1374" spans="11:15" ht="11.25">
      <c r="K1374" s="230"/>
      <c r="L1374" s="230"/>
      <c r="M1374" s="230"/>
      <c r="N1374" s="230"/>
      <c r="O1374" s="230"/>
    </row>
    <row r="1375" spans="11:15" ht="11.25">
      <c r="K1375" s="230"/>
      <c r="L1375" s="230"/>
      <c r="M1375" s="230"/>
      <c r="N1375" s="230"/>
      <c r="O1375" s="230"/>
    </row>
    <row r="1376" spans="11:15" ht="11.25">
      <c r="K1376" s="230"/>
      <c r="L1376" s="230"/>
      <c r="M1376" s="230"/>
      <c r="N1376" s="230"/>
      <c r="O1376" s="230"/>
    </row>
    <row r="1377" spans="11:15" ht="11.25">
      <c r="K1377" s="230"/>
      <c r="L1377" s="230"/>
      <c r="M1377" s="230"/>
      <c r="N1377" s="230"/>
      <c r="O1377" s="230"/>
    </row>
    <row r="1378" spans="11:15" ht="11.25">
      <c r="K1378" s="230"/>
      <c r="L1378" s="230"/>
      <c r="M1378" s="230"/>
      <c r="N1378" s="230"/>
      <c r="O1378" s="230"/>
    </row>
    <row r="1379" spans="11:15" ht="11.25">
      <c r="K1379" s="230"/>
      <c r="L1379" s="230"/>
      <c r="M1379" s="230"/>
      <c r="N1379" s="230"/>
      <c r="O1379" s="230"/>
    </row>
    <row r="1380" spans="11:15" ht="11.25">
      <c r="K1380" s="230"/>
      <c r="L1380" s="230"/>
      <c r="M1380" s="230"/>
      <c r="N1380" s="230"/>
      <c r="O1380" s="230"/>
    </row>
    <row r="1381" spans="11:15" ht="11.25">
      <c r="K1381" s="230"/>
      <c r="L1381" s="230"/>
      <c r="M1381" s="230"/>
      <c r="N1381" s="230"/>
      <c r="O1381" s="230"/>
    </row>
    <row r="1382" spans="11:15" ht="11.25">
      <c r="K1382" s="230"/>
      <c r="L1382" s="230"/>
      <c r="M1382" s="230"/>
      <c r="N1382" s="230"/>
      <c r="O1382" s="230"/>
    </row>
    <row r="1383" spans="11:15" ht="11.25">
      <c r="K1383" s="230"/>
      <c r="L1383" s="230"/>
      <c r="M1383" s="230"/>
      <c r="N1383" s="230"/>
      <c r="O1383" s="230"/>
    </row>
    <row r="1384" spans="11:15" ht="11.25">
      <c r="K1384" s="230"/>
      <c r="L1384" s="230"/>
      <c r="M1384" s="230"/>
      <c r="N1384" s="230"/>
      <c r="O1384" s="230"/>
    </row>
    <row r="1385" spans="11:15" ht="11.25">
      <c r="K1385" s="230"/>
      <c r="L1385" s="230"/>
      <c r="M1385" s="230"/>
      <c r="N1385" s="230"/>
      <c r="O1385" s="230"/>
    </row>
    <row r="1386" spans="11:15" ht="11.25">
      <c r="K1386" s="230"/>
      <c r="L1386" s="230"/>
      <c r="M1386" s="230"/>
      <c r="N1386" s="230"/>
      <c r="O1386" s="230"/>
    </row>
    <row r="1387" spans="11:15" ht="11.25">
      <c r="K1387" s="230"/>
      <c r="L1387" s="230"/>
      <c r="M1387" s="230"/>
      <c r="N1387" s="230"/>
      <c r="O1387" s="230"/>
    </row>
    <row r="1388" spans="11:15" ht="11.25">
      <c r="K1388" s="230"/>
      <c r="L1388" s="230"/>
      <c r="M1388" s="230"/>
      <c r="N1388" s="230"/>
      <c r="O1388" s="230"/>
    </row>
    <row r="1389" spans="11:15" ht="11.25">
      <c r="K1389" s="230"/>
      <c r="L1389" s="230"/>
      <c r="M1389" s="230"/>
      <c r="N1389" s="230"/>
      <c r="O1389" s="230"/>
    </row>
    <row r="1390" spans="11:15" ht="11.25">
      <c r="K1390" s="230"/>
      <c r="L1390" s="230"/>
      <c r="M1390" s="230"/>
      <c r="N1390" s="230"/>
      <c r="O1390" s="230"/>
    </row>
    <row r="1391" spans="11:15" ht="11.25">
      <c r="K1391" s="230"/>
      <c r="L1391" s="230"/>
      <c r="M1391" s="230"/>
      <c r="N1391" s="230"/>
      <c r="O1391" s="230"/>
    </row>
    <row r="1392" spans="11:15" ht="11.25">
      <c r="K1392" s="230"/>
      <c r="L1392" s="230"/>
      <c r="M1392" s="230"/>
      <c r="N1392" s="230"/>
      <c r="O1392" s="230"/>
    </row>
    <row r="1393" spans="11:15" ht="11.25">
      <c r="K1393" s="230"/>
      <c r="L1393" s="230"/>
      <c r="M1393" s="230"/>
      <c r="N1393" s="230"/>
      <c r="O1393" s="230"/>
    </row>
    <row r="1394" spans="11:15" ht="11.25">
      <c r="K1394" s="230"/>
      <c r="L1394" s="230"/>
      <c r="M1394" s="230"/>
      <c r="N1394" s="230"/>
      <c r="O1394" s="230"/>
    </row>
    <row r="1395" spans="11:15" ht="11.25">
      <c r="K1395" s="230"/>
      <c r="L1395" s="230"/>
      <c r="M1395" s="230"/>
      <c r="N1395" s="230"/>
      <c r="O1395" s="230"/>
    </row>
    <row r="1396" spans="11:15" ht="11.25">
      <c r="K1396" s="230"/>
      <c r="L1396" s="230"/>
      <c r="M1396" s="230"/>
      <c r="N1396" s="230"/>
      <c r="O1396" s="230"/>
    </row>
    <row r="1397" spans="11:15" ht="11.25">
      <c r="K1397" s="230"/>
      <c r="L1397" s="230"/>
      <c r="M1397" s="230"/>
      <c r="N1397" s="230"/>
      <c r="O1397" s="230"/>
    </row>
    <row r="1398" spans="11:15" ht="11.25">
      <c r="K1398" s="230"/>
      <c r="L1398" s="230"/>
      <c r="M1398" s="230"/>
      <c r="N1398" s="230"/>
      <c r="O1398" s="230"/>
    </row>
    <row r="1399" spans="11:15" ht="11.25">
      <c r="K1399" s="230"/>
      <c r="L1399" s="230"/>
      <c r="M1399" s="230"/>
      <c r="N1399" s="230"/>
      <c r="O1399" s="230"/>
    </row>
    <row r="1400" spans="11:15" ht="11.25">
      <c r="K1400" s="230"/>
      <c r="L1400" s="230"/>
      <c r="M1400" s="230"/>
      <c r="N1400" s="230"/>
      <c r="O1400" s="230"/>
    </row>
    <row r="1401" spans="11:15" ht="11.25">
      <c r="K1401" s="230"/>
      <c r="L1401" s="230"/>
      <c r="M1401" s="230"/>
      <c r="N1401" s="230"/>
      <c r="O1401" s="230"/>
    </row>
    <row r="1402" spans="11:15" ht="11.25">
      <c r="K1402" s="230"/>
      <c r="L1402" s="230"/>
      <c r="M1402" s="230"/>
      <c r="N1402" s="230"/>
      <c r="O1402" s="230"/>
    </row>
    <row r="1403" spans="11:15" ht="11.25">
      <c r="K1403" s="230"/>
      <c r="L1403" s="230"/>
      <c r="M1403" s="230"/>
      <c r="N1403" s="230"/>
      <c r="O1403" s="230"/>
    </row>
    <row r="1404" spans="11:15" ht="11.25">
      <c r="K1404" s="230"/>
      <c r="L1404" s="230"/>
      <c r="M1404" s="230"/>
      <c r="N1404" s="230"/>
      <c r="O1404" s="230"/>
    </row>
    <row r="1405" spans="11:15" ht="11.25">
      <c r="K1405" s="230"/>
      <c r="L1405" s="230"/>
      <c r="M1405" s="230"/>
      <c r="N1405" s="230"/>
      <c r="O1405" s="230"/>
    </row>
    <row r="1406" spans="11:15" ht="11.25">
      <c r="K1406" s="230"/>
      <c r="L1406" s="230"/>
      <c r="M1406" s="230"/>
      <c r="N1406" s="230"/>
      <c r="O1406" s="230"/>
    </row>
    <row r="1407" spans="11:15" ht="11.25">
      <c r="K1407" s="230"/>
      <c r="L1407" s="230"/>
      <c r="M1407" s="230"/>
      <c r="N1407" s="230"/>
      <c r="O1407" s="230"/>
    </row>
    <row r="1408" spans="11:15" ht="11.25">
      <c r="K1408" s="230"/>
      <c r="L1408" s="230"/>
      <c r="M1408" s="230"/>
      <c r="N1408" s="230"/>
      <c r="O1408" s="230"/>
    </row>
    <row r="1409" spans="11:15" ht="11.25">
      <c r="K1409" s="230"/>
      <c r="L1409" s="230"/>
      <c r="M1409" s="230"/>
      <c r="N1409" s="230"/>
      <c r="O1409" s="230"/>
    </row>
    <row r="1410" spans="11:15" ht="11.25">
      <c r="K1410" s="230"/>
      <c r="L1410" s="230"/>
      <c r="M1410" s="230"/>
      <c r="N1410" s="230"/>
      <c r="O1410" s="230"/>
    </row>
    <row r="1411" spans="11:15" ht="11.25">
      <c r="K1411" s="230"/>
      <c r="L1411" s="230"/>
      <c r="M1411" s="230"/>
      <c r="N1411" s="230"/>
      <c r="O1411" s="230"/>
    </row>
    <row r="1412" spans="11:15" ht="11.25">
      <c r="K1412" s="230"/>
      <c r="L1412" s="230"/>
      <c r="M1412" s="230"/>
      <c r="N1412" s="230"/>
      <c r="O1412" s="230"/>
    </row>
    <row r="1413" spans="11:15" ht="11.25">
      <c r="K1413" s="230"/>
      <c r="L1413" s="230"/>
      <c r="M1413" s="230"/>
      <c r="N1413" s="230"/>
      <c r="O1413" s="230"/>
    </row>
    <row r="1414" spans="11:15" ht="11.25">
      <c r="K1414" s="230"/>
      <c r="L1414" s="230"/>
      <c r="M1414" s="230"/>
      <c r="N1414" s="230"/>
      <c r="O1414" s="230"/>
    </row>
    <row r="1415" spans="11:15" ht="11.25">
      <c r="K1415" s="230"/>
      <c r="L1415" s="230"/>
      <c r="M1415" s="230"/>
      <c r="N1415" s="230"/>
      <c r="O1415" s="230"/>
    </row>
    <row r="1416" spans="11:15" ht="11.25">
      <c r="K1416" s="230"/>
      <c r="L1416" s="230"/>
      <c r="M1416" s="230"/>
      <c r="N1416" s="230"/>
      <c r="O1416" s="230"/>
    </row>
    <row r="1417" spans="11:15" ht="11.25">
      <c r="K1417" s="230"/>
      <c r="L1417" s="230"/>
      <c r="M1417" s="230"/>
      <c r="N1417" s="230"/>
      <c r="O1417" s="230"/>
    </row>
    <row r="1418" spans="11:15" ht="11.25">
      <c r="K1418" s="230"/>
      <c r="L1418" s="230"/>
      <c r="M1418" s="230"/>
      <c r="N1418" s="230"/>
      <c r="O1418" s="230"/>
    </row>
    <row r="1419" spans="11:15" ht="11.25">
      <c r="K1419" s="230"/>
      <c r="L1419" s="230"/>
      <c r="M1419" s="230"/>
      <c r="N1419" s="230"/>
      <c r="O1419" s="230"/>
    </row>
    <row r="1420" spans="11:15" ht="11.25">
      <c r="K1420" s="230"/>
      <c r="L1420" s="230"/>
      <c r="M1420" s="230"/>
      <c r="N1420" s="230"/>
      <c r="O1420" s="230"/>
    </row>
    <row r="1421" spans="11:15" ht="11.25">
      <c r="K1421" s="230"/>
      <c r="L1421" s="230"/>
      <c r="M1421" s="230"/>
      <c r="N1421" s="230"/>
      <c r="O1421" s="230"/>
    </row>
    <row r="1422" spans="11:15" ht="11.25">
      <c r="K1422" s="230"/>
      <c r="L1422" s="230"/>
      <c r="M1422" s="230"/>
      <c r="N1422" s="230"/>
      <c r="O1422" s="230"/>
    </row>
    <row r="1423" spans="11:15" ht="11.25">
      <c r="K1423" s="230"/>
      <c r="L1423" s="230"/>
      <c r="M1423" s="230"/>
      <c r="N1423" s="230"/>
      <c r="O1423" s="230"/>
    </row>
    <row r="1424" spans="11:15" ht="11.25">
      <c r="K1424" s="230"/>
      <c r="L1424" s="230"/>
      <c r="M1424" s="230"/>
      <c r="N1424" s="230"/>
      <c r="O1424" s="230"/>
    </row>
    <row r="1425" spans="11:15" ht="11.25">
      <c r="K1425" s="230"/>
      <c r="L1425" s="230"/>
      <c r="M1425" s="230"/>
      <c r="N1425" s="230"/>
      <c r="O1425" s="230"/>
    </row>
    <row r="1426" spans="11:15" ht="11.25">
      <c r="K1426" s="230"/>
      <c r="L1426" s="230"/>
      <c r="M1426" s="230"/>
      <c r="N1426" s="230"/>
      <c r="O1426" s="230"/>
    </row>
    <row r="1427" spans="11:15" ht="11.25">
      <c r="K1427" s="230"/>
      <c r="L1427" s="230"/>
      <c r="M1427" s="230"/>
      <c r="N1427" s="230"/>
      <c r="O1427" s="230"/>
    </row>
    <row r="1428" spans="11:15" ht="11.25">
      <c r="K1428" s="230"/>
      <c r="L1428" s="230"/>
      <c r="M1428" s="230"/>
      <c r="N1428" s="230"/>
      <c r="O1428" s="230"/>
    </row>
    <row r="1429" spans="11:15" ht="11.25">
      <c r="K1429" s="230"/>
      <c r="L1429" s="230"/>
      <c r="M1429" s="230"/>
      <c r="N1429" s="230"/>
      <c r="O1429" s="230"/>
    </row>
    <row r="1430" spans="11:15" ht="11.25">
      <c r="K1430" s="230"/>
      <c r="L1430" s="230"/>
      <c r="M1430" s="230"/>
      <c r="N1430" s="230"/>
      <c r="O1430" s="230"/>
    </row>
    <row r="1431" spans="11:15" ht="11.25">
      <c r="K1431" s="230"/>
      <c r="L1431" s="230"/>
      <c r="M1431" s="230"/>
      <c r="N1431" s="230"/>
      <c r="O1431" s="230"/>
    </row>
    <row r="1432" spans="11:15" ht="11.25">
      <c r="K1432" s="230"/>
      <c r="L1432" s="230"/>
      <c r="M1432" s="230"/>
      <c r="N1432" s="230"/>
      <c r="O1432" s="230"/>
    </row>
    <row r="1433" spans="11:15" ht="11.25">
      <c r="K1433" s="230"/>
      <c r="L1433" s="230"/>
      <c r="M1433" s="230"/>
      <c r="N1433" s="230"/>
      <c r="O1433" s="230"/>
    </row>
    <row r="1434" spans="11:15" ht="11.25">
      <c r="K1434" s="230"/>
      <c r="L1434" s="230"/>
      <c r="M1434" s="230"/>
      <c r="N1434" s="230"/>
      <c r="O1434" s="230"/>
    </row>
    <row r="1435" spans="11:15" ht="11.25">
      <c r="K1435" s="230"/>
      <c r="L1435" s="230"/>
      <c r="M1435" s="230"/>
      <c r="N1435" s="230"/>
      <c r="O1435" s="230"/>
    </row>
    <row r="1436" spans="11:15" ht="11.25">
      <c r="K1436" s="230"/>
      <c r="L1436" s="230"/>
      <c r="M1436" s="230"/>
      <c r="N1436" s="230"/>
      <c r="O1436" s="230"/>
    </row>
    <row r="1437" spans="11:15" ht="11.25">
      <c r="K1437" s="230"/>
      <c r="L1437" s="230"/>
      <c r="M1437" s="230"/>
      <c r="N1437" s="230"/>
      <c r="O1437" s="230"/>
    </row>
    <row r="1438" spans="11:15" ht="11.25">
      <c r="K1438" s="230"/>
      <c r="L1438" s="230"/>
      <c r="M1438" s="230"/>
      <c r="N1438" s="230"/>
      <c r="O1438" s="230"/>
    </row>
    <row r="1439" spans="11:15" ht="11.25">
      <c r="K1439" s="230"/>
      <c r="L1439" s="230"/>
      <c r="M1439" s="230"/>
      <c r="N1439" s="230"/>
      <c r="O1439" s="230"/>
    </row>
    <row r="1440" spans="11:15" ht="11.25">
      <c r="K1440" s="230"/>
      <c r="L1440" s="230"/>
      <c r="M1440" s="230"/>
      <c r="N1440" s="230"/>
      <c r="O1440" s="230"/>
    </row>
    <row r="1441" spans="11:15" ht="11.25">
      <c r="K1441" s="230"/>
      <c r="L1441" s="230"/>
      <c r="M1441" s="230"/>
      <c r="N1441" s="230"/>
      <c r="O1441" s="230"/>
    </row>
    <row r="1442" spans="11:15" ht="11.25">
      <c r="K1442" s="230"/>
      <c r="L1442" s="230"/>
      <c r="M1442" s="230"/>
      <c r="N1442" s="230"/>
      <c r="O1442" s="230"/>
    </row>
    <row r="1443" spans="11:15" ht="11.25">
      <c r="K1443" s="230"/>
      <c r="L1443" s="230"/>
      <c r="M1443" s="230"/>
      <c r="N1443" s="230"/>
      <c r="O1443" s="230"/>
    </row>
    <row r="1444" spans="11:15" ht="11.25">
      <c r="K1444" s="230"/>
      <c r="L1444" s="230"/>
      <c r="M1444" s="230"/>
      <c r="N1444" s="230"/>
      <c r="O1444" s="230"/>
    </row>
    <row r="1445" spans="11:15" ht="11.25">
      <c r="K1445" s="230"/>
      <c r="L1445" s="230"/>
      <c r="M1445" s="230"/>
      <c r="N1445" s="230"/>
      <c r="O1445" s="230"/>
    </row>
    <row r="1446" spans="11:15" ht="11.25">
      <c r="K1446" s="230"/>
      <c r="L1446" s="230"/>
      <c r="M1446" s="230"/>
      <c r="N1446" s="230"/>
      <c r="O1446" s="230"/>
    </row>
    <row r="1447" spans="11:15" ht="11.25">
      <c r="K1447" s="230"/>
      <c r="L1447" s="230"/>
      <c r="M1447" s="230"/>
      <c r="N1447" s="230"/>
      <c r="O1447" s="230"/>
    </row>
    <row r="1448" spans="11:15" ht="11.25">
      <c r="K1448" s="230"/>
      <c r="L1448" s="230"/>
      <c r="M1448" s="230"/>
      <c r="N1448" s="230"/>
      <c r="O1448" s="230"/>
    </row>
    <row r="1449" spans="11:15" ht="11.25">
      <c r="K1449" s="230"/>
      <c r="L1449" s="230"/>
      <c r="M1449" s="230"/>
      <c r="N1449" s="230"/>
      <c r="O1449" s="230"/>
    </row>
    <row r="1450" spans="11:15" ht="11.25">
      <c r="K1450" s="230"/>
      <c r="L1450" s="230"/>
      <c r="M1450" s="230"/>
      <c r="N1450" s="230"/>
      <c r="O1450" s="230"/>
    </row>
    <row r="1451" spans="11:15" ht="11.25">
      <c r="K1451" s="230"/>
      <c r="L1451" s="230"/>
      <c r="M1451" s="230"/>
      <c r="N1451" s="230"/>
      <c r="O1451" s="230"/>
    </row>
    <row r="1452" spans="11:15" ht="11.25">
      <c r="K1452" s="230"/>
      <c r="L1452" s="230"/>
      <c r="M1452" s="230"/>
      <c r="N1452" s="230"/>
      <c r="O1452" s="230"/>
    </row>
    <row r="1453" spans="11:15" ht="11.25">
      <c r="K1453" s="230"/>
      <c r="L1453" s="230"/>
      <c r="M1453" s="230"/>
      <c r="N1453" s="230"/>
      <c r="O1453" s="230"/>
    </row>
    <row r="1454" spans="11:15" ht="11.25">
      <c r="K1454" s="230"/>
      <c r="L1454" s="230"/>
      <c r="M1454" s="230"/>
      <c r="N1454" s="230"/>
      <c r="O1454" s="230"/>
    </row>
    <row r="1455" spans="11:15" ht="11.25">
      <c r="K1455" s="230"/>
      <c r="L1455" s="230"/>
      <c r="M1455" s="230"/>
      <c r="N1455" s="230"/>
      <c r="O1455" s="230"/>
    </row>
    <row r="1456" spans="11:15" ht="11.25">
      <c r="K1456" s="230"/>
      <c r="L1456" s="230"/>
      <c r="M1456" s="230"/>
      <c r="N1456" s="230"/>
      <c r="O1456" s="230"/>
    </row>
    <row r="1457" spans="11:15" ht="11.25">
      <c r="K1457" s="230"/>
      <c r="L1457" s="230"/>
      <c r="M1457" s="230"/>
      <c r="N1457" s="230"/>
      <c r="O1457" s="230"/>
    </row>
    <row r="1458" spans="11:15" ht="11.25">
      <c r="K1458" s="230"/>
      <c r="L1458" s="230"/>
      <c r="M1458" s="230"/>
      <c r="N1458" s="230"/>
      <c r="O1458" s="230"/>
    </row>
    <row r="1459" spans="11:15" ht="11.25">
      <c r="K1459" s="230"/>
      <c r="L1459" s="230"/>
      <c r="M1459" s="230"/>
      <c r="N1459" s="230"/>
      <c r="O1459" s="230"/>
    </row>
    <row r="1460" spans="11:15" ht="11.25">
      <c r="K1460" s="230"/>
      <c r="L1460" s="230"/>
      <c r="M1460" s="230"/>
      <c r="N1460" s="230"/>
      <c r="O1460" s="230"/>
    </row>
    <row r="1461" spans="11:15" ht="11.25">
      <c r="K1461" s="230"/>
      <c r="L1461" s="230"/>
      <c r="M1461" s="230"/>
      <c r="N1461" s="230"/>
      <c r="O1461" s="230"/>
    </row>
    <row r="1462" spans="11:15" ht="11.25">
      <c r="K1462" s="230"/>
      <c r="L1462" s="230"/>
      <c r="M1462" s="230"/>
      <c r="N1462" s="230"/>
      <c r="O1462" s="230"/>
    </row>
    <row r="1463" spans="11:15" ht="11.25">
      <c r="K1463" s="230"/>
      <c r="L1463" s="230"/>
      <c r="M1463" s="230"/>
      <c r="N1463" s="230"/>
      <c r="O1463" s="230"/>
    </row>
    <row r="1464" spans="11:15" ht="11.25">
      <c r="K1464" s="230"/>
      <c r="L1464" s="230"/>
      <c r="M1464" s="230"/>
      <c r="N1464" s="230"/>
      <c r="O1464" s="230"/>
    </row>
    <row r="1465" spans="11:15" ht="11.25">
      <c r="K1465" s="230"/>
      <c r="L1465" s="230"/>
      <c r="M1465" s="230"/>
      <c r="N1465" s="230"/>
      <c r="O1465" s="230"/>
    </row>
    <row r="1466" spans="11:15" ht="11.25">
      <c r="K1466" s="230"/>
      <c r="L1466" s="230"/>
      <c r="M1466" s="230"/>
      <c r="N1466" s="230"/>
      <c r="O1466" s="230"/>
    </row>
    <row r="1467" spans="11:15" ht="11.25">
      <c r="K1467" s="230"/>
      <c r="L1467" s="230"/>
      <c r="M1467" s="230"/>
      <c r="N1467" s="230"/>
      <c r="O1467" s="230"/>
    </row>
    <row r="1468" spans="11:15" ht="11.25">
      <c r="K1468" s="230"/>
      <c r="L1468" s="230"/>
      <c r="M1468" s="230"/>
      <c r="N1468" s="230"/>
      <c r="O1468" s="230"/>
    </row>
    <row r="1469" spans="11:15" ht="11.25">
      <c r="K1469" s="230"/>
      <c r="L1469" s="230"/>
      <c r="M1469" s="230"/>
      <c r="N1469" s="230"/>
      <c r="O1469" s="230"/>
    </row>
    <row r="1470" spans="11:15" ht="11.25">
      <c r="K1470" s="230"/>
      <c r="L1470" s="230"/>
      <c r="M1470" s="230"/>
      <c r="N1470" s="230"/>
      <c r="O1470" s="230"/>
    </row>
    <row r="1471" spans="11:15" ht="11.25">
      <c r="K1471" s="230"/>
      <c r="L1471" s="230"/>
      <c r="M1471" s="230"/>
      <c r="N1471" s="230"/>
      <c r="O1471" s="230"/>
    </row>
    <row r="1472" spans="11:15" ht="11.25">
      <c r="K1472" s="230"/>
      <c r="L1472" s="230"/>
      <c r="M1472" s="230"/>
      <c r="N1472" s="230"/>
      <c r="O1472" s="230"/>
    </row>
    <row r="1473" spans="11:15" ht="11.25">
      <c r="K1473" s="230"/>
      <c r="L1473" s="230"/>
      <c r="M1473" s="230"/>
      <c r="N1473" s="230"/>
      <c r="O1473" s="230"/>
    </row>
    <row r="1474" spans="11:15" ht="11.25">
      <c r="K1474" s="230"/>
      <c r="L1474" s="230"/>
      <c r="M1474" s="230"/>
      <c r="N1474" s="230"/>
      <c r="O1474" s="230"/>
    </row>
    <row r="1475" spans="11:15" ht="11.25">
      <c r="K1475" s="230"/>
      <c r="L1475" s="230"/>
      <c r="M1475" s="230"/>
      <c r="N1475" s="230"/>
      <c r="O1475" s="230"/>
    </row>
    <row r="1476" spans="11:15" ht="11.25">
      <c r="K1476" s="230"/>
      <c r="L1476" s="230"/>
      <c r="M1476" s="230"/>
      <c r="N1476" s="230"/>
      <c r="O1476" s="230"/>
    </row>
    <row r="1477" spans="11:15" ht="11.25">
      <c r="K1477" s="230"/>
      <c r="L1477" s="230"/>
      <c r="M1477" s="230"/>
      <c r="N1477" s="230"/>
      <c r="O1477" s="230"/>
    </row>
    <row r="1478" spans="11:15" ht="11.25">
      <c r="K1478" s="230"/>
      <c r="L1478" s="230"/>
      <c r="M1478" s="230"/>
      <c r="N1478" s="230"/>
      <c r="O1478" s="230"/>
    </row>
    <row r="1479" spans="11:15" ht="11.25">
      <c r="K1479" s="230"/>
      <c r="L1479" s="230"/>
      <c r="M1479" s="230"/>
      <c r="N1479" s="230"/>
      <c r="O1479" s="230"/>
    </row>
    <row r="1480" spans="11:15" ht="11.25">
      <c r="K1480" s="230"/>
      <c r="L1480" s="230"/>
      <c r="M1480" s="230"/>
      <c r="N1480" s="230"/>
      <c r="O1480" s="230"/>
    </row>
    <row r="1481" spans="11:15" ht="11.25">
      <c r="K1481" s="230"/>
      <c r="L1481" s="230"/>
      <c r="M1481" s="230"/>
      <c r="N1481" s="230"/>
      <c r="O1481" s="230"/>
    </row>
    <row r="1482" spans="11:15" ht="11.25">
      <c r="K1482" s="230"/>
      <c r="L1482" s="230"/>
      <c r="M1482" s="230"/>
      <c r="N1482" s="230"/>
      <c r="O1482" s="230"/>
    </row>
    <row r="1483" spans="11:15" ht="11.25">
      <c r="K1483" s="230"/>
      <c r="L1483" s="230"/>
      <c r="M1483" s="230"/>
      <c r="N1483" s="230"/>
      <c r="O1483" s="230"/>
    </row>
    <row r="1484" spans="11:15" ht="11.25">
      <c r="K1484" s="230"/>
      <c r="L1484" s="230"/>
      <c r="M1484" s="230"/>
      <c r="N1484" s="230"/>
      <c r="O1484" s="230"/>
    </row>
    <row r="1485" spans="11:15" ht="11.25">
      <c r="K1485" s="230"/>
      <c r="L1485" s="230"/>
      <c r="M1485" s="230"/>
      <c r="N1485" s="230"/>
      <c r="O1485" s="230"/>
    </row>
    <row r="1486" spans="11:15" ht="11.25">
      <c r="K1486" s="230"/>
      <c r="L1486" s="230"/>
      <c r="M1486" s="230"/>
      <c r="N1486" s="230"/>
      <c r="O1486" s="230"/>
    </row>
    <row r="1487" spans="11:15" ht="11.25">
      <c r="K1487" s="230"/>
      <c r="L1487" s="230"/>
      <c r="M1487" s="230"/>
      <c r="N1487" s="230"/>
      <c r="O1487" s="230"/>
    </row>
    <row r="1488" spans="11:15" ht="11.25">
      <c r="K1488" s="230"/>
      <c r="L1488" s="230"/>
      <c r="M1488" s="230"/>
      <c r="N1488" s="230"/>
      <c r="O1488" s="230"/>
    </row>
    <row r="1489" spans="11:15" ht="11.25">
      <c r="K1489" s="230"/>
      <c r="L1489" s="230"/>
      <c r="M1489" s="230"/>
      <c r="N1489" s="230"/>
      <c r="O1489" s="230"/>
    </row>
    <row r="1490" spans="11:15" ht="11.25">
      <c r="K1490" s="230"/>
      <c r="L1490" s="230"/>
      <c r="M1490" s="230"/>
      <c r="N1490" s="230"/>
      <c r="O1490" s="230"/>
    </row>
    <row r="1491" spans="11:15" ht="11.25">
      <c r="K1491" s="230"/>
      <c r="L1491" s="230"/>
      <c r="M1491" s="230"/>
      <c r="N1491" s="230"/>
      <c r="O1491" s="230"/>
    </row>
    <row r="1492" spans="11:15" ht="11.25">
      <c r="K1492" s="230"/>
      <c r="L1492" s="230"/>
      <c r="M1492" s="230"/>
      <c r="N1492" s="230"/>
      <c r="O1492" s="230"/>
    </row>
    <row r="1493" spans="11:15" ht="11.25">
      <c r="K1493" s="230"/>
      <c r="L1493" s="230"/>
      <c r="M1493" s="230"/>
      <c r="N1493" s="230"/>
      <c r="O1493" s="230"/>
    </row>
    <row r="1494" spans="11:15" ht="11.25">
      <c r="K1494" s="230"/>
      <c r="L1494" s="230"/>
      <c r="M1494" s="230"/>
      <c r="N1494" s="230"/>
      <c r="O1494" s="230"/>
    </row>
    <row r="1495" spans="11:15" ht="11.25">
      <c r="K1495" s="230"/>
      <c r="L1495" s="230"/>
      <c r="M1495" s="230"/>
      <c r="N1495" s="230"/>
      <c r="O1495" s="230"/>
    </row>
    <row r="1496" spans="11:15" ht="11.25">
      <c r="K1496" s="230"/>
      <c r="L1496" s="230"/>
      <c r="M1496" s="230"/>
      <c r="N1496" s="230"/>
      <c r="O1496" s="230"/>
    </row>
    <row r="1497" spans="11:15" ht="11.25">
      <c r="K1497" s="230"/>
      <c r="L1497" s="230"/>
      <c r="M1497" s="230"/>
      <c r="N1497" s="230"/>
      <c r="O1497" s="230"/>
    </row>
    <row r="1498" spans="11:15" ht="11.25">
      <c r="K1498" s="230"/>
      <c r="L1498" s="230"/>
      <c r="M1498" s="230"/>
      <c r="N1498" s="230"/>
      <c r="O1498" s="230"/>
    </row>
    <row r="1499" spans="11:15" ht="11.25">
      <c r="K1499" s="230"/>
      <c r="L1499" s="230"/>
      <c r="M1499" s="230"/>
      <c r="N1499" s="230"/>
      <c r="O1499" s="230"/>
    </row>
    <row r="1500" spans="11:15" ht="11.25">
      <c r="K1500" s="230"/>
      <c r="L1500" s="230"/>
      <c r="M1500" s="230"/>
      <c r="N1500" s="230"/>
      <c r="O1500" s="230"/>
    </row>
    <row r="1501" spans="11:15" ht="11.25">
      <c r="K1501" s="230"/>
      <c r="L1501" s="230"/>
      <c r="M1501" s="230"/>
      <c r="N1501" s="230"/>
      <c r="O1501" s="230"/>
    </row>
    <row r="1502" spans="11:15" ht="11.25">
      <c r="K1502" s="230"/>
      <c r="L1502" s="230"/>
      <c r="M1502" s="230"/>
      <c r="N1502" s="230"/>
      <c r="O1502" s="230"/>
    </row>
    <row r="1503" spans="11:15" ht="11.25">
      <c r="K1503" s="230"/>
      <c r="L1503" s="230"/>
      <c r="M1503" s="230"/>
      <c r="N1503" s="230"/>
      <c r="O1503" s="230"/>
    </row>
    <row r="1504" spans="11:15" ht="11.25">
      <c r="K1504" s="230"/>
      <c r="L1504" s="230"/>
      <c r="M1504" s="230"/>
      <c r="N1504" s="230"/>
      <c r="O1504" s="230"/>
    </row>
    <row r="1505" spans="11:15" ht="11.25">
      <c r="K1505" s="230"/>
      <c r="L1505" s="230"/>
      <c r="M1505" s="230"/>
      <c r="N1505" s="230"/>
      <c r="O1505" s="230"/>
    </row>
    <row r="1506" spans="11:15" ht="11.25">
      <c r="K1506" s="230"/>
      <c r="L1506" s="230"/>
      <c r="M1506" s="230"/>
      <c r="N1506" s="230"/>
      <c r="O1506" s="230"/>
    </row>
    <row r="1507" spans="11:15" ht="11.25">
      <c r="K1507" s="230"/>
      <c r="L1507" s="230"/>
      <c r="M1507" s="230"/>
      <c r="N1507" s="230"/>
      <c r="O1507" s="230"/>
    </row>
    <row r="1508" spans="11:15" ht="11.25">
      <c r="K1508" s="230"/>
      <c r="L1508" s="230"/>
      <c r="M1508" s="230"/>
      <c r="N1508" s="230"/>
      <c r="O1508" s="230"/>
    </row>
    <row r="1509" spans="11:15" ht="11.25">
      <c r="K1509" s="230"/>
      <c r="L1509" s="230"/>
      <c r="M1509" s="230"/>
      <c r="N1509" s="230"/>
      <c r="O1509" s="230"/>
    </row>
    <row r="1510" spans="11:15" ht="11.25">
      <c r="K1510" s="230"/>
      <c r="L1510" s="230"/>
      <c r="M1510" s="230"/>
      <c r="N1510" s="230"/>
      <c r="O1510" s="230"/>
    </row>
    <row r="1511" spans="11:15" ht="11.25">
      <c r="K1511" s="230"/>
      <c r="L1511" s="230"/>
      <c r="M1511" s="230"/>
      <c r="N1511" s="230"/>
      <c r="O1511" s="230"/>
    </row>
    <row r="1512" spans="11:15" ht="11.25">
      <c r="K1512" s="230"/>
      <c r="L1512" s="230"/>
      <c r="M1512" s="230"/>
      <c r="N1512" s="230"/>
      <c r="O1512" s="230"/>
    </row>
    <row r="1513" spans="11:15" ht="11.25">
      <c r="K1513" s="230"/>
      <c r="L1513" s="230"/>
      <c r="M1513" s="230"/>
      <c r="N1513" s="230"/>
      <c r="O1513" s="230"/>
    </row>
    <row r="1514" spans="11:15" ht="11.25">
      <c r="K1514" s="230"/>
      <c r="L1514" s="230"/>
      <c r="M1514" s="230"/>
      <c r="N1514" s="230"/>
      <c r="O1514" s="230"/>
    </row>
    <row r="1515" spans="11:15" ht="11.25">
      <c r="K1515" s="230"/>
      <c r="L1515" s="230"/>
      <c r="M1515" s="230"/>
      <c r="N1515" s="230"/>
      <c r="O1515" s="230"/>
    </row>
    <row r="1516" spans="11:15" ht="11.25">
      <c r="K1516" s="230"/>
      <c r="L1516" s="230"/>
      <c r="M1516" s="230"/>
      <c r="N1516" s="230"/>
      <c r="O1516" s="230"/>
    </row>
    <row r="1517" spans="11:15" ht="11.25">
      <c r="K1517" s="230"/>
      <c r="L1517" s="230"/>
      <c r="M1517" s="230"/>
      <c r="N1517" s="230"/>
      <c r="O1517" s="230"/>
    </row>
    <row r="1518" spans="11:15" ht="11.25">
      <c r="K1518" s="230"/>
      <c r="L1518" s="230"/>
      <c r="M1518" s="230"/>
      <c r="N1518" s="230"/>
      <c r="O1518" s="230"/>
    </row>
    <row r="1519" spans="11:15" ht="11.25">
      <c r="K1519" s="230"/>
      <c r="L1519" s="230"/>
      <c r="M1519" s="230"/>
      <c r="N1519" s="230"/>
      <c r="O1519" s="230"/>
    </row>
    <row r="1520" spans="11:15" ht="11.25">
      <c r="K1520" s="230"/>
      <c r="L1520" s="230"/>
      <c r="M1520" s="230"/>
      <c r="N1520" s="230"/>
      <c r="O1520" s="230"/>
    </row>
    <row r="1521" spans="11:15" ht="11.25">
      <c r="K1521" s="230"/>
      <c r="L1521" s="230"/>
      <c r="M1521" s="230"/>
      <c r="N1521" s="230"/>
      <c r="O1521" s="230"/>
    </row>
    <row r="1522" spans="11:15" ht="11.25">
      <c r="K1522" s="230"/>
      <c r="L1522" s="230"/>
      <c r="M1522" s="230"/>
      <c r="N1522" s="230"/>
      <c r="O1522" s="230"/>
    </row>
    <row r="1523" spans="11:15" ht="11.25">
      <c r="K1523" s="230"/>
      <c r="L1523" s="230"/>
      <c r="M1523" s="230"/>
      <c r="N1523" s="230"/>
      <c r="O1523" s="230"/>
    </row>
    <row r="1524" spans="11:15" ht="11.25">
      <c r="K1524" s="230"/>
      <c r="L1524" s="230"/>
      <c r="M1524" s="230"/>
      <c r="N1524" s="230"/>
      <c r="O1524" s="230"/>
    </row>
    <row r="1525" spans="11:15" ht="11.25">
      <c r="K1525" s="230"/>
      <c r="L1525" s="230"/>
      <c r="M1525" s="230"/>
      <c r="N1525" s="230"/>
      <c r="O1525" s="230"/>
    </row>
    <row r="1526" spans="11:15" ht="11.25">
      <c r="K1526" s="230"/>
      <c r="L1526" s="230"/>
      <c r="M1526" s="230"/>
      <c r="N1526" s="230"/>
      <c r="O1526" s="230"/>
    </row>
    <row r="1527" spans="11:15" ht="11.25">
      <c r="K1527" s="230"/>
      <c r="L1527" s="230"/>
      <c r="M1527" s="230"/>
      <c r="N1527" s="230"/>
      <c r="O1527" s="230"/>
    </row>
    <row r="1528" spans="11:15" ht="11.25">
      <c r="K1528" s="230"/>
      <c r="L1528" s="230"/>
      <c r="M1528" s="230"/>
      <c r="N1528" s="230"/>
      <c r="O1528" s="230"/>
    </row>
    <row r="1529" spans="11:15" ht="11.25">
      <c r="K1529" s="230"/>
      <c r="L1529" s="230"/>
      <c r="M1529" s="230"/>
      <c r="N1529" s="230"/>
      <c r="O1529" s="230"/>
    </row>
    <row r="1530" spans="11:15" ht="11.25">
      <c r="K1530" s="230"/>
      <c r="L1530" s="230"/>
      <c r="M1530" s="230"/>
      <c r="N1530" s="230"/>
      <c r="O1530" s="230"/>
    </row>
    <row r="1531" spans="11:15" ht="11.25">
      <c r="K1531" s="230"/>
      <c r="L1531" s="230"/>
      <c r="M1531" s="230"/>
      <c r="N1531" s="230"/>
      <c r="O1531" s="230"/>
    </row>
    <row r="1532" spans="11:15" ht="11.25">
      <c r="K1532" s="230"/>
      <c r="L1532" s="230"/>
      <c r="M1532" s="230"/>
      <c r="N1532" s="230"/>
      <c r="O1532" s="230"/>
    </row>
    <row r="1533" spans="11:15" ht="11.25">
      <c r="K1533" s="230"/>
      <c r="L1533" s="230"/>
      <c r="M1533" s="230"/>
      <c r="N1533" s="230"/>
      <c r="O1533" s="230"/>
    </row>
    <row r="1534" spans="11:15" ht="11.25">
      <c r="K1534" s="230"/>
      <c r="L1534" s="230"/>
      <c r="M1534" s="230"/>
      <c r="N1534" s="230"/>
      <c r="O1534" s="230"/>
    </row>
    <row r="1535" spans="11:15" ht="11.25">
      <c r="K1535" s="230"/>
      <c r="L1535" s="230"/>
      <c r="M1535" s="230"/>
      <c r="N1535" s="230"/>
      <c r="O1535" s="230"/>
    </row>
    <row r="1536" spans="11:15" ht="11.25">
      <c r="K1536" s="230"/>
      <c r="L1536" s="230"/>
      <c r="M1536" s="230"/>
      <c r="N1536" s="230"/>
      <c r="O1536" s="230"/>
    </row>
    <row r="1537" spans="11:15" ht="11.25">
      <c r="K1537" s="230"/>
      <c r="L1537" s="230"/>
      <c r="M1537" s="230"/>
      <c r="N1537" s="230"/>
      <c r="O1537" s="230"/>
    </row>
    <row r="1538" spans="11:15" ht="11.25">
      <c r="K1538" s="230"/>
      <c r="L1538" s="230"/>
      <c r="M1538" s="230"/>
      <c r="N1538" s="230"/>
      <c r="O1538" s="230"/>
    </row>
    <row r="1539" spans="11:15" ht="11.25">
      <c r="K1539" s="230"/>
      <c r="L1539" s="230"/>
      <c r="M1539" s="230"/>
      <c r="N1539" s="230"/>
      <c r="O1539" s="230"/>
    </row>
    <row r="1540" spans="11:15" ht="11.25">
      <c r="K1540" s="230"/>
      <c r="L1540" s="230"/>
      <c r="M1540" s="230"/>
      <c r="N1540" s="230"/>
      <c r="O1540" s="230"/>
    </row>
    <row r="1541" spans="11:15" ht="11.25">
      <c r="K1541" s="230"/>
      <c r="L1541" s="230"/>
      <c r="M1541" s="230"/>
      <c r="N1541" s="230"/>
      <c r="O1541" s="230"/>
    </row>
    <row r="1542" spans="11:15" ht="11.25">
      <c r="K1542" s="230"/>
      <c r="L1542" s="230"/>
      <c r="M1542" s="230"/>
      <c r="N1542" s="230"/>
      <c r="O1542" s="230"/>
    </row>
    <row r="1543" spans="11:15" ht="11.25">
      <c r="K1543" s="230"/>
      <c r="L1543" s="230"/>
      <c r="M1543" s="230"/>
      <c r="N1543" s="230"/>
      <c r="O1543" s="230"/>
    </row>
    <row r="1544" spans="11:15" ht="11.25">
      <c r="K1544" s="230"/>
      <c r="L1544" s="230"/>
      <c r="M1544" s="230"/>
      <c r="N1544" s="230"/>
      <c r="O1544" s="230"/>
    </row>
    <row r="1545" spans="11:15" ht="11.25">
      <c r="K1545" s="230"/>
      <c r="L1545" s="230"/>
      <c r="M1545" s="230"/>
      <c r="N1545" s="230"/>
      <c r="O1545" s="230"/>
    </row>
    <row r="1546" spans="11:15" ht="11.25">
      <c r="K1546" s="230"/>
      <c r="L1546" s="230"/>
      <c r="M1546" s="230"/>
      <c r="N1546" s="230"/>
      <c r="O1546" s="230"/>
    </row>
    <row r="1547" spans="11:15" ht="11.25">
      <c r="K1547" s="230"/>
      <c r="L1547" s="230"/>
      <c r="M1547" s="230"/>
      <c r="N1547" s="230"/>
      <c r="O1547" s="230"/>
    </row>
    <row r="1548" spans="11:15" ht="11.25">
      <c r="K1548" s="230"/>
      <c r="L1548" s="230"/>
      <c r="M1548" s="230"/>
      <c r="N1548" s="230"/>
      <c r="O1548" s="230"/>
    </row>
    <row r="1549" spans="11:15" ht="11.25">
      <c r="K1549" s="230"/>
      <c r="L1549" s="230"/>
      <c r="M1549" s="230"/>
      <c r="N1549" s="230"/>
      <c r="O1549" s="230"/>
    </row>
    <row r="1550" spans="11:15" ht="11.25">
      <c r="K1550" s="230"/>
      <c r="L1550" s="230"/>
      <c r="M1550" s="230"/>
      <c r="N1550" s="230"/>
      <c r="O1550" s="230"/>
    </row>
    <row r="1551" spans="11:15" ht="11.25">
      <c r="K1551" s="230"/>
      <c r="L1551" s="230"/>
      <c r="M1551" s="230"/>
      <c r="N1551" s="230"/>
      <c r="O1551" s="230"/>
    </row>
    <row r="1552" spans="11:15" ht="11.25">
      <c r="K1552" s="230"/>
      <c r="L1552" s="230"/>
      <c r="M1552" s="230"/>
      <c r="N1552" s="230"/>
      <c r="O1552" s="230"/>
    </row>
    <row r="1553" spans="11:15" ht="11.25">
      <c r="K1553" s="230"/>
      <c r="L1553" s="230"/>
      <c r="M1553" s="230"/>
      <c r="N1553" s="230"/>
      <c r="O1553" s="230"/>
    </row>
    <row r="1554" spans="11:15" ht="11.25">
      <c r="K1554" s="230"/>
      <c r="L1554" s="230"/>
      <c r="M1554" s="230"/>
      <c r="N1554" s="230"/>
      <c r="O1554" s="230"/>
    </row>
    <row r="1555" spans="11:15" ht="11.25">
      <c r="K1555" s="230"/>
      <c r="L1555" s="230"/>
      <c r="M1555" s="230"/>
      <c r="N1555" s="230"/>
      <c r="O1555" s="230"/>
    </row>
    <row r="1556" spans="11:15" ht="11.25">
      <c r="K1556" s="230"/>
      <c r="L1556" s="230"/>
      <c r="M1556" s="230"/>
      <c r="N1556" s="230"/>
      <c r="O1556" s="230"/>
    </row>
    <row r="1557" spans="11:15" ht="11.25">
      <c r="K1557" s="230"/>
      <c r="L1557" s="230"/>
      <c r="M1557" s="230"/>
      <c r="N1557" s="230"/>
      <c r="O1557" s="230"/>
    </row>
    <row r="1558" spans="11:15" ht="11.25">
      <c r="K1558" s="230"/>
      <c r="L1558" s="230"/>
      <c r="M1558" s="230"/>
      <c r="N1558" s="230"/>
      <c r="O1558" s="230"/>
    </row>
    <row r="1559" spans="11:15" ht="11.25">
      <c r="K1559" s="230"/>
      <c r="L1559" s="230"/>
      <c r="M1559" s="230"/>
      <c r="N1559" s="230"/>
      <c r="O1559" s="230"/>
    </row>
    <row r="1560" spans="11:15" ht="11.25">
      <c r="K1560" s="230"/>
      <c r="L1560" s="230"/>
      <c r="M1560" s="230"/>
      <c r="N1560" s="230"/>
      <c r="O1560" s="230"/>
    </row>
    <row r="1561" spans="11:15" ht="11.25">
      <c r="K1561" s="230"/>
      <c r="L1561" s="230"/>
      <c r="M1561" s="230"/>
      <c r="N1561" s="230"/>
      <c r="O1561" s="230"/>
    </row>
    <row r="1562" spans="11:15" ht="11.25">
      <c r="K1562" s="230"/>
      <c r="L1562" s="230"/>
      <c r="M1562" s="230"/>
      <c r="N1562" s="230"/>
      <c r="O1562" s="230"/>
    </row>
    <row r="1563" spans="11:15" ht="11.25">
      <c r="K1563" s="230"/>
      <c r="L1563" s="230"/>
      <c r="M1563" s="230"/>
      <c r="N1563" s="230"/>
      <c r="O1563" s="230"/>
    </row>
    <row r="1564" spans="11:15" ht="11.25">
      <c r="K1564" s="230"/>
      <c r="L1564" s="230"/>
      <c r="M1564" s="230"/>
      <c r="N1564" s="230"/>
      <c r="O1564" s="230"/>
    </row>
    <row r="1565" spans="11:15" ht="11.25">
      <c r="K1565" s="230"/>
      <c r="L1565" s="230"/>
      <c r="M1565" s="230"/>
      <c r="N1565" s="230"/>
      <c r="O1565" s="230"/>
    </row>
    <row r="1566" spans="11:15" ht="11.25">
      <c r="K1566" s="230"/>
      <c r="L1566" s="230"/>
      <c r="M1566" s="230"/>
      <c r="N1566" s="230"/>
      <c r="O1566" s="230"/>
    </row>
    <row r="1567" spans="11:15" ht="11.25">
      <c r="K1567" s="230"/>
      <c r="L1567" s="230"/>
      <c r="M1567" s="230"/>
      <c r="N1567" s="230"/>
      <c r="O1567" s="230"/>
    </row>
    <row r="1568" spans="11:15" ht="11.25">
      <c r="K1568" s="230"/>
      <c r="L1568" s="230"/>
      <c r="M1568" s="230"/>
      <c r="N1568" s="230"/>
      <c r="O1568" s="230"/>
    </row>
    <row r="1569" spans="11:15" ht="11.25">
      <c r="K1569" s="230"/>
      <c r="L1569" s="230"/>
      <c r="M1569" s="230"/>
      <c r="N1569" s="230"/>
      <c r="O1569" s="230"/>
    </row>
    <row r="1570" spans="11:15" ht="11.25">
      <c r="K1570" s="230"/>
      <c r="L1570" s="230"/>
      <c r="M1570" s="230"/>
      <c r="N1570" s="230"/>
      <c r="O1570" s="230"/>
    </row>
    <row r="1571" spans="11:15" ht="11.25">
      <c r="K1571" s="230"/>
      <c r="L1571" s="230"/>
      <c r="M1571" s="230"/>
      <c r="N1571" s="230"/>
      <c r="O1571" s="230"/>
    </row>
    <row r="1572" spans="11:15" ht="11.25">
      <c r="K1572" s="230"/>
      <c r="L1572" s="230"/>
      <c r="M1572" s="230"/>
      <c r="N1572" s="230"/>
      <c r="O1572" s="230"/>
    </row>
    <row r="1573" spans="11:15" ht="11.25">
      <c r="K1573" s="230"/>
      <c r="L1573" s="230"/>
      <c r="M1573" s="230"/>
      <c r="N1573" s="230"/>
      <c r="O1573" s="230"/>
    </row>
    <row r="1574" spans="11:15" ht="11.25">
      <c r="K1574" s="230"/>
      <c r="L1574" s="230"/>
      <c r="M1574" s="230"/>
      <c r="N1574" s="230"/>
      <c r="O1574" s="230"/>
    </row>
    <row r="1575" spans="11:15" ht="11.25">
      <c r="K1575" s="230"/>
      <c r="L1575" s="230"/>
      <c r="M1575" s="230"/>
      <c r="N1575" s="230"/>
      <c r="O1575" s="230"/>
    </row>
    <row r="1576" spans="11:15" ht="11.25">
      <c r="K1576" s="230"/>
      <c r="L1576" s="230"/>
      <c r="M1576" s="230"/>
      <c r="N1576" s="230"/>
      <c r="O1576" s="230"/>
    </row>
    <row r="1577" spans="11:15" ht="11.25">
      <c r="K1577" s="230"/>
      <c r="L1577" s="230"/>
      <c r="M1577" s="230"/>
      <c r="N1577" s="230"/>
      <c r="O1577" s="230"/>
    </row>
    <row r="1578" spans="11:15" ht="11.25">
      <c r="K1578" s="230"/>
      <c r="L1578" s="230"/>
      <c r="M1578" s="230"/>
      <c r="N1578" s="230"/>
      <c r="O1578" s="230"/>
    </row>
    <row r="1579" spans="11:15" ht="11.25">
      <c r="K1579" s="230"/>
      <c r="L1579" s="230"/>
      <c r="M1579" s="230"/>
      <c r="N1579" s="230"/>
      <c r="O1579" s="230"/>
    </row>
    <row r="1580" spans="11:15" ht="11.25">
      <c r="K1580" s="230"/>
      <c r="L1580" s="230"/>
      <c r="M1580" s="230"/>
      <c r="N1580" s="230"/>
      <c r="O1580" s="230"/>
    </row>
    <row r="1581" spans="11:15" ht="11.25">
      <c r="K1581" s="230"/>
      <c r="L1581" s="230"/>
      <c r="M1581" s="230"/>
      <c r="N1581" s="230"/>
      <c r="O1581" s="230"/>
    </row>
    <row r="1582" spans="11:15" ht="11.25">
      <c r="K1582" s="230"/>
      <c r="L1582" s="230"/>
      <c r="M1582" s="230"/>
      <c r="N1582" s="230"/>
      <c r="O1582" s="230"/>
    </row>
    <row r="1583" spans="11:15" ht="11.25">
      <c r="K1583" s="230"/>
      <c r="L1583" s="230"/>
      <c r="M1583" s="230"/>
      <c r="N1583" s="230"/>
      <c r="O1583" s="230"/>
    </row>
    <row r="1584" spans="11:15" ht="11.25">
      <c r="K1584" s="230"/>
      <c r="L1584" s="230"/>
      <c r="M1584" s="230"/>
      <c r="N1584" s="230"/>
      <c r="O1584" s="230"/>
    </row>
    <row r="1585" spans="11:15" ht="11.25">
      <c r="K1585" s="230"/>
      <c r="L1585" s="230"/>
      <c r="M1585" s="230"/>
      <c r="N1585" s="230"/>
      <c r="O1585" s="230"/>
    </row>
    <row r="1586" spans="11:15" ht="11.25">
      <c r="K1586" s="230"/>
      <c r="L1586" s="230"/>
      <c r="M1586" s="230"/>
      <c r="N1586" s="230"/>
      <c r="O1586" s="230"/>
    </row>
    <row r="1587" spans="11:15" ht="11.25">
      <c r="K1587" s="230"/>
      <c r="L1587" s="230"/>
      <c r="M1587" s="230"/>
      <c r="N1587" s="230"/>
      <c r="O1587" s="230"/>
    </row>
    <row r="1588" spans="11:15" ht="11.25">
      <c r="K1588" s="230"/>
      <c r="L1588" s="230"/>
      <c r="M1588" s="230"/>
      <c r="N1588" s="230"/>
      <c r="O1588" s="230"/>
    </row>
    <row r="1589" spans="11:15" ht="11.25">
      <c r="K1589" s="230"/>
      <c r="L1589" s="230"/>
      <c r="M1589" s="230"/>
      <c r="N1589" s="230"/>
      <c r="O1589" s="230"/>
    </row>
    <row r="1590" spans="11:15" ht="11.25">
      <c r="K1590" s="230"/>
      <c r="L1590" s="230"/>
      <c r="M1590" s="230"/>
      <c r="N1590" s="230"/>
      <c r="O1590" s="230"/>
    </row>
    <row r="1591" spans="11:15" ht="11.25">
      <c r="K1591" s="230"/>
      <c r="L1591" s="230"/>
      <c r="M1591" s="230"/>
      <c r="N1591" s="230"/>
      <c r="O1591" s="230"/>
    </row>
    <row r="1592" spans="11:15" ht="11.25">
      <c r="K1592" s="230"/>
      <c r="L1592" s="230"/>
      <c r="M1592" s="230"/>
      <c r="N1592" s="230"/>
      <c r="O1592" s="230"/>
    </row>
    <row r="1593" spans="11:15" ht="11.25">
      <c r="K1593" s="230"/>
      <c r="L1593" s="230"/>
      <c r="M1593" s="230"/>
      <c r="N1593" s="230"/>
      <c r="O1593" s="230"/>
    </row>
    <row r="1594" spans="11:15" ht="11.25">
      <c r="K1594" s="230"/>
      <c r="L1594" s="230"/>
      <c r="M1594" s="230"/>
      <c r="N1594" s="230"/>
      <c r="O1594" s="230"/>
    </row>
    <row r="1595" spans="11:15" ht="11.25">
      <c r="K1595" s="230"/>
      <c r="L1595" s="230"/>
      <c r="M1595" s="230"/>
      <c r="N1595" s="230"/>
      <c r="O1595" s="230"/>
    </row>
    <row r="1596" spans="11:15" ht="11.25">
      <c r="K1596" s="230"/>
      <c r="L1596" s="230"/>
      <c r="M1596" s="230"/>
      <c r="N1596" s="230"/>
      <c r="O1596" s="230"/>
    </row>
    <row r="1597" spans="11:15" ht="11.25">
      <c r="K1597" s="230"/>
      <c r="L1597" s="230"/>
      <c r="M1597" s="230"/>
      <c r="N1597" s="230"/>
      <c r="O1597" s="230"/>
    </row>
    <row r="1598" spans="11:15" ht="11.25">
      <c r="K1598" s="230"/>
      <c r="L1598" s="230"/>
      <c r="M1598" s="230"/>
      <c r="N1598" s="230"/>
      <c r="O1598" s="230"/>
    </row>
    <row r="1599" spans="11:15" ht="11.25">
      <c r="K1599" s="230"/>
      <c r="L1599" s="230"/>
      <c r="M1599" s="230"/>
      <c r="N1599" s="230"/>
      <c r="O1599" s="230"/>
    </row>
    <row r="1600" spans="11:15" ht="11.25">
      <c r="K1600" s="230"/>
      <c r="L1600" s="230"/>
      <c r="M1600" s="230"/>
      <c r="N1600" s="230"/>
      <c r="O1600" s="230"/>
    </row>
    <row r="1601" spans="11:15" ht="11.25">
      <c r="K1601" s="230"/>
      <c r="L1601" s="230"/>
      <c r="M1601" s="230"/>
      <c r="N1601" s="230"/>
      <c r="O1601" s="230"/>
    </row>
    <row r="1602" spans="11:15" ht="11.25">
      <c r="K1602" s="230"/>
      <c r="L1602" s="230"/>
      <c r="M1602" s="230"/>
      <c r="N1602" s="230"/>
      <c r="O1602" s="230"/>
    </row>
    <row r="1603" spans="11:15" ht="11.25">
      <c r="K1603" s="230"/>
      <c r="L1603" s="230"/>
      <c r="M1603" s="230"/>
      <c r="N1603" s="230"/>
      <c r="O1603" s="230"/>
    </row>
    <row r="1604" spans="11:15" ht="11.25">
      <c r="K1604" s="230"/>
      <c r="L1604" s="230"/>
      <c r="M1604" s="230"/>
      <c r="N1604" s="230"/>
      <c r="O1604" s="230"/>
    </row>
    <row r="1605" spans="11:15" ht="11.25">
      <c r="K1605" s="230"/>
      <c r="L1605" s="230"/>
      <c r="M1605" s="230"/>
      <c r="N1605" s="230"/>
      <c r="O1605" s="230"/>
    </row>
    <row r="1606" spans="11:15" ht="11.25">
      <c r="K1606" s="230"/>
      <c r="L1606" s="230"/>
      <c r="M1606" s="230"/>
      <c r="N1606" s="230"/>
      <c r="O1606" s="230"/>
    </row>
    <row r="1607" spans="11:15" ht="11.25">
      <c r="K1607" s="230"/>
      <c r="L1607" s="230"/>
      <c r="M1607" s="230"/>
      <c r="N1607" s="230"/>
      <c r="O1607" s="230"/>
    </row>
    <row r="1608" spans="11:15" ht="11.25">
      <c r="K1608" s="230"/>
      <c r="L1608" s="230"/>
      <c r="M1608" s="230"/>
      <c r="N1608" s="230"/>
      <c r="O1608" s="230"/>
    </row>
    <row r="1609" spans="11:15" ht="11.25">
      <c r="K1609" s="230"/>
      <c r="L1609" s="230"/>
      <c r="M1609" s="230"/>
      <c r="N1609" s="230"/>
      <c r="O1609" s="230"/>
    </row>
    <row r="1610" spans="11:15" ht="11.25">
      <c r="K1610" s="230"/>
      <c r="L1610" s="230"/>
      <c r="M1610" s="230"/>
      <c r="N1610" s="230"/>
      <c r="O1610" s="230"/>
    </row>
    <row r="1611" spans="11:15" ht="11.25">
      <c r="K1611" s="230"/>
      <c r="L1611" s="230"/>
      <c r="M1611" s="230"/>
      <c r="N1611" s="230"/>
      <c r="O1611" s="230"/>
    </row>
    <row r="1612" spans="11:15" ht="11.25">
      <c r="K1612" s="230"/>
      <c r="L1612" s="230"/>
      <c r="M1612" s="230"/>
      <c r="N1612" s="230"/>
      <c r="O1612" s="230"/>
    </row>
    <row r="1613" spans="11:15" ht="11.25">
      <c r="K1613" s="230"/>
      <c r="L1613" s="230"/>
      <c r="M1613" s="230"/>
      <c r="N1613" s="230"/>
      <c r="O1613" s="230"/>
    </row>
    <row r="1614" spans="11:15" ht="11.25">
      <c r="K1614" s="230"/>
      <c r="L1614" s="230"/>
      <c r="M1614" s="230"/>
      <c r="N1614" s="230"/>
      <c r="O1614" s="230"/>
    </row>
    <row r="1615" spans="11:15" ht="11.25">
      <c r="K1615" s="230"/>
      <c r="L1615" s="230"/>
      <c r="M1615" s="230"/>
      <c r="N1615" s="230"/>
      <c r="O1615" s="230"/>
    </row>
    <row r="1616" spans="11:15" ht="11.25">
      <c r="K1616" s="230"/>
      <c r="L1616" s="230"/>
      <c r="M1616" s="230"/>
      <c r="N1616" s="230"/>
      <c r="O1616" s="230"/>
    </row>
    <row r="1617" spans="11:15" ht="11.25">
      <c r="K1617" s="230"/>
      <c r="L1617" s="230"/>
      <c r="M1617" s="230"/>
      <c r="N1617" s="230"/>
      <c r="O1617" s="230"/>
    </row>
    <row r="1618" spans="11:15" ht="11.25">
      <c r="K1618" s="230"/>
      <c r="L1618" s="230"/>
      <c r="M1618" s="230"/>
      <c r="N1618" s="230"/>
      <c r="O1618" s="230"/>
    </row>
    <row r="1619" spans="11:15" ht="11.25">
      <c r="K1619" s="230"/>
      <c r="L1619" s="230"/>
      <c r="M1619" s="230"/>
      <c r="N1619" s="230"/>
      <c r="O1619" s="230"/>
    </row>
    <row r="1620" spans="11:15" ht="11.25">
      <c r="K1620" s="230"/>
      <c r="L1620" s="230"/>
      <c r="M1620" s="230"/>
      <c r="N1620" s="230"/>
      <c r="O1620" s="230"/>
    </row>
    <row r="1621" spans="11:15" ht="11.25">
      <c r="K1621" s="230"/>
      <c r="L1621" s="230"/>
      <c r="M1621" s="230"/>
      <c r="N1621" s="230"/>
      <c r="O1621" s="230"/>
    </row>
    <row r="1622" spans="11:15" ht="11.25">
      <c r="K1622" s="230"/>
      <c r="L1622" s="230"/>
      <c r="M1622" s="230"/>
      <c r="N1622" s="230"/>
      <c r="O1622" s="230"/>
    </row>
    <row r="1623" spans="11:15" ht="11.25">
      <c r="K1623" s="230"/>
      <c r="L1623" s="230"/>
      <c r="M1623" s="230"/>
      <c r="N1623" s="230"/>
      <c r="O1623" s="230"/>
    </row>
    <row r="1624" spans="11:15" ht="11.25">
      <c r="K1624" s="230"/>
      <c r="L1624" s="230"/>
      <c r="M1624" s="230"/>
      <c r="N1624" s="230"/>
      <c r="O1624" s="230"/>
    </row>
    <row r="1625" spans="11:15" ht="11.25">
      <c r="K1625" s="230"/>
      <c r="L1625" s="230"/>
      <c r="M1625" s="230"/>
      <c r="N1625" s="230"/>
      <c r="O1625" s="230"/>
    </row>
    <row r="1626" spans="11:15" ht="11.25">
      <c r="K1626" s="230"/>
      <c r="L1626" s="230"/>
      <c r="M1626" s="230"/>
      <c r="N1626" s="230"/>
      <c r="O1626" s="230"/>
    </row>
    <row r="1627" spans="11:15" ht="11.25">
      <c r="K1627" s="230"/>
      <c r="L1627" s="230"/>
      <c r="M1627" s="230"/>
      <c r="N1627" s="230"/>
      <c r="O1627" s="230"/>
    </row>
    <row r="1628" spans="11:15" ht="11.25">
      <c r="K1628" s="230"/>
      <c r="L1628" s="230"/>
      <c r="M1628" s="230"/>
      <c r="N1628" s="230"/>
      <c r="O1628" s="230"/>
    </row>
    <row r="1629" spans="11:15" ht="11.25">
      <c r="K1629" s="230"/>
      <c r="L1629" s="230"/>
      <c r="M1629" s="230"/>
      <c r="N1629" s="230"/>
      <c r="O1629" s="230"/>
    </row>
    <row r="1630" spans="11:15" ht="11.25">
      <c r="K1630" s="230"/>
      <c r="L1630" s="230"/>
      <c r="M1630" s="230"/>
      <c r="N1630" s="230"/>
      <c r="O1630" s="230"/>
    </row>
    <row r="1631" spans="11:15" ht="11.25">
      <c r="K1631" s="230"/>
      <c r="L1631" s="230"/>
      <c r="M1631" s="230"/>
      <c r="N1631" s="230"/>
      <c r="O1631" s="230"/>
    </row>
    <row r="1632" spans="11:15" ht="11.25">
      <c r="K1632" s="230"/>
      <c r="L1632" s="230"/>
      <c r="M1632" s="230"/>
      <c r="N1632" s="230"/>
      <c r="O1632" s="230"/>
    </row>
    <row r="1633" spans="11:15" ht="11.25">
      <c r="K1633" s="230"/>
      <c r="L1633" s="230"/>
      <c r="M1633" s="230"/>
      <c r="N1633" s="230"/>
      <c r="O1633" s="230"/>
    </row>
    <row r="1634" spans="11:15" ht="11.25">
      <c r="K1634" s="230"/>
      <c r="L1634" s="230"/>
      <c r="M1634" s="230"/>
      <c r="N1634" s="230"/>
      <c r="O1634" s="230"/>
    </row>
    <row r="1635" spans="11:15" ht="11.25">
      <c r="K1635" s="230"/>
      <c r="L1635" s="230"/>
      <c r="M1635" s="230"/>
      <c r="N1635" s="230"/>
      <c r="O1635" s="230"/>
    </row>
    <row r="1636" spans="11:15" ht="11.25">
      <c r="K1636" s="230"/>
      <c r="L1636" s="230"/>
      <c r="M1636" s="230"/>
      <c r="N1636" s="230"/>
      <c r="O1636" s="230"/>
    </row>
    <row r="1637" spans="11:15" ht="11.25">
      <c r="K1637" s="230"/>
      <c r="L1637" s="230"/>
      <c r="M1637" s="230"/>
      <c r="N1637" s="230"/>
      <c r="O1637" s="230"/>
    </row>
    <row r="1638" spans="11:15" ht="11.25">
      <c r="K1638" s="230"/>
      <c r="L1638" s="230"/>
      <c r="M1638" s="230"/>
      <c r="N1638" s="230"/>
      <c r="O1638" s="230"/>
    </row>
    <row r="1639" spans="11:15" ht="11.25">
      <c r="K1639" s="230"/>
      <c r="L1639" s="230"/>
      <c r="M1639" s="230"/>
      <c r="N1639" s="230"/>
      <c r="O1639" s="230"/>
    </row>
    <row r="1640" spans="11:15" ht="11.25">
      <c r="K1640" s="230"/>
      <c r="L1640" s="230"/>
      <c r="M1640" s="230"/>
      <c r="N1640" s="230"/>
      <c r="O1640" s="230"/>
    </row>
    <row r="1641" spans="11:15" ht="11.25">
      <c r="K1641" s="230"/>
      <c r="L1641" s="230"/>
      <c r="M1641" s="230"/>
      <c r="N1641" s="230"/>
      <c r="O1641" s="230"/>
    </row>
    <row r="1642" spans="11:15" ht="11.25">
      <c r="K1642" s="230"/>
      <c r="L1642" s="230"/>
      <c r="M1642" s="230"/>
      <c r="N1642" s="230"/>
      <c r="O1642" s="230"/>
    </row>
    <row r="1643" spans="11:15" ht="11.25">
      <c r="K1643" s="230"/>
      <c r="L1643" s="230"/>
      <c r="M1643" s="230"/>
      <c r="N1643" s="230"/>
      <c r="O1643" s="230"/>
    </row>
    <row r="1644" spans="11:15" ht="11.25">
      <c r="K1644" s="230"/>
      <c r="L1644" s="230"/>
      <c r="M1644" s="230"/>
      <c r="N1644" s="230"/>
      <c r="O1644" s="230"/>
    </row>
    <row r="1645" spans="11:15" ht="11.25">
      <c r="K1645" s="230"/>
      <c r="L1645" s="230"/>
      <c r="M1645" s="230"/>
      <c r="N1645" s="230"/>
      <c r="O1645" s="230"/>
    </row>
    <row r="1646" spans="11:15" ht="11.25">
      <c r="K1646" s="230"/>
      <c r="L1646" s="230"/>
      <c r="M1646" s="230"/>
      <c r="N1646" s="230"/>
      <c r="O1646" s="230"/>
    </row>
    <row r="1647" spans="11:15" ht="11.25">
      <c r="K1647" s="230"/>
      <c r="L1647" s="230"/>
      <c r="M1647" s="230"/>
      <c r="N1647" s="230"/>
      <c r="O1647" s="230"/>
    </row>
    <row r="1648" spans="11:15" ht="11.25">
      <c r="K1648" s="230"/>
      <c r="L1648" s="230"/>
      <c r="M1648" s="230"/>
      <c r="N1648" s="230"/>
      <c r="O1648" s="230"/>
    </row>
    <row r="1649" spans="11:15" ht="11.25">
      <c r="K1649" s="230"/>
      <c r="L1649" s="230"/>
      <c r="M1649" s="230"/>
      <c r="N1649" s="230"/>
      <c r="O1649" s="230"/>
    </row>
    <row r="1650" spans="11:15" ht="11.25">
      <c r="K1650" s="230"/>
      <c r="L1650" s="230"/>
      <c r="M1650" s="230"/>
      <c r="N1650" s="230"/>
      <c r="O1650" s="230"/>
    </row>
    <row r="1651" spans="11:15" ht="11.25">
      <c r="K1651" s="230"/>
      <c r="L1651" s="230"/>
      <c r="M1651" s="230"/>
      <c r="N1651" s="230"/>
      <c r="O1651" s="230"/>
    </row>
    <row r="1652" spans="11:15" ht="11.25">
      <c r="K1652" s="230"/>
      <c r="L1652" s="230"/>
      <c r="M1652" s="230"/>
      <c r="N1652" s="230"/>
      <c r="O1652" s="230"/>
    </row>
    <row r="1653" spans="11:15" ht="11.25">
      <c r="K1653" s="230"/>
      <c r="L1653" s="230"/>
      <c r="M1653" s="230"/>
      <c r="N1653" s="230"/>
      <c r="O1653" s="230"/>
    </row>
    <row r="1654" spans="11:15" ht="11.25">
      <c r="K1654" s="230"/>
      <c r="L1654" s="230"/>
      <c r="M1654" s="230"/>
      <c r="N1654" s="230"/>
      <c r="O1654" s="230"/>
    </row>
    <row r="1655" spans="11:15" ht="11.25">
      <c r="K1655" s="230"/>
      <c r="L1655" s="230"/>
      <c r="M1655" s="230"/>
      <c r="N1655" s="230"/>
      <c r="O1655" s="230"/>
    </row>
    <row r="1656" spans="11:15" ht="11.25">
      <c r="K1656" s="230"/>
      <c r="L1656" s="230"/>
      <c r="M1656" s="230"/>
      <c r="N1656" s="230"/>
      <c r="O1656" s="230"/>
    </row>
    <row r="1657" spans="11:15" ht="11.25">
      <c r="K1657" s="230"/>
      <c r="L1657" s="230"/>
      <c r="M1657" s="230"/>
      <c r="N1657" s="230"/>
      <c r="O1657" s="230"/>
    </row>
    <row r="1658" spans="11:15" ht="11.25">
      <c r="K1658" s="230"/>
      <c r="L1658" s="230"/>
      <c r="M1658" s="230"/>
      <c r="N1658" s="230"/>
      <c r="O1658" s="230"/>
    </row>
    <row r="1659" spans="11:15" ht="11.25">
      <c r="K1659" s="230"/>
      <c r="L1659" s="230"/>
      <c r="M1659" s="230"/>
      <c r="N1659" s="230"/>
      <c r="O1659" s="230"/>
    </row>
    <row r="1660" spans="11:15" ht="11.25">
      <c r="K1660" s="230"/>
      <c r="L1660" s="230"/>
      <c r="M1660" s="230"/>
      <c r="N1660" s="230"/>
      <c r="O1660" s="230"/>
    </row>
    <row r="1661" spans="11:15" ht="11.25">
      <c r="K1661" s="230"/>
      <c r="L1661" s="230"/>
      <c r="M1661" s="230"/>
      <c r="N1661" s="230"/>
      <c r="O1661" s="230"/>
    </row>
    <row r="1662" spans="11:15" ht="11.25">
      <c r="K1662" s="230"/>
      <c r="L1662" s="230"/>
      <c r="M1662" s="230"/>
      <c r="N1662" s="230"/>
      <c r="O1662" s="230"/>
    </row>
    <row r="1663" spans="11:15" ht="11.25">
      <c r="K1663" s="230"/>
      <c r="L1663" s="230"/>
      <c r="M1663" s="230"/>
      <c r="N1663" s="230"/>
      <c r="O1663" s="230"/>
    </row>
    <row r="1664" spans="11:15" ht="11.25">
      <c r="K1664" s="230"/>
      <c r="L1664" s="230"/>
      <c r="M1664" s="230"/>
      <c r="N1664" s="230"/>
      <c r="O1664" s="230"/>
    </row>
    <row r="1665" spans="11:15" ht="11.25">
      <c r="K1665" s="230"/>
      <c r="L1665" s="230"/>
      <c r="M1665" s="230"/>
      <c r="N1665" s="230"/>
      <c r="O1665" s="230"/>
    </row>
    <row r="1666" spans="11:15" ht="11.25">
      <c r="K1666" s="230"/>
      <c r="L1666" s="230"/>
      <c r="M1666" s="230"/>
      <c r="N1666" s="230"/>
      <c r="O1666" s="230"/>
    </row>
    <row r="1667" spans="11:15" ht="11.25">
      <c r="K1667" s="230"/>
      <c r="L1667" s="230"/>
      <c r="M1667" s="230"/>
      <c r="N1667" s="230"/>
      <c r="O1667" s="230"/>
    </row>
    <row r="1668" spans="11:15" ht="11.25">
      <c r="K1668" s="230"/>
      <c r="L1668" s="230"/>
      <c r="M1668" s="230"/>
      <c r="N1668" s="230"/>
      <c r="O1668" s="230"/>
    </row>
    <row r="1669" spans="11:15" ht="11.25">
      <c r="K1669" s="230"/>
      <c r="L1669" s="230"/>
      <c r="M1669" s="230"/>
      <c r="N1669" s="230"/>
      <c r="O1669" s="230"/>
    </row>
    <row r="1670" spans="11:15" ht="11.25">
      <c r="K1670" s="230"/>
      <c r="L1670" s="230"/>
      <c r="M1670" s="230"/>
      <c r="N1670" s="230"/>
      <c r="O1670" s="230"/>
    </row>
    <row r="1671" spans="11:15" ht="11.25">
      <c r="K1671" s="230"/>
      <c r="L1671" s="230"/>
      <c r="M1671" s="230"/>
      <c r="N1671" s="230"/>
      <c r="O1671" s="230"/>
    </row>
    <row r="1672" spans="11:15" ht="11.25">
      <c r="K1672" s="230"/>
      <c r="L1672" s="230"/>
      <c r="M1672" s="230"/>
      <c r="N1672" s="230"/>
      <c r="O1672" s="230"/>
    </row>
    <row r="1673" spans="11:15" ht="11.25">
      <c r="K1673" s="230"/>
      <c r="L1673" s="230"/>
      <c r="M1673" s="230"/>
      <c r="N1673" s="230"/>
      <c r="O1673" s="230"/>
    </row>
    <row r="1674" spans="11:15" ht="11.25">
      <c r="K1674" s="230"/>
      <c r="L1674" s="230"/>
      <c r="M1674" s="230"/>
      <c r="N1674" s="230"/>
      <c r="O1674" s="230"/>
    </row>
    <row r="1675" spans="11:15" ht="11.25">
      <c r="K1675" s="230"/>
      <c r="L1675" s="230"/>
      <c r="M1675" s="230"/>
      <c r="N1675" s="230"/>
      <c r="O1675" s="230"/>
    </row>
    <row r="1676" spans="11:15" ht="11.25">
      <c r="K1676" s="230"/>
      <c r="L1676" s="230"/>
      <c r="M1676" s="230"/>
      <c r="N1676" s="230"/>
      <c r="O1676" s="230"/>
    </row>
    <row r="1677" spans="11:15" ht="11.25">
      <c r="K1677" s="230"/>
      <c r="L1677" s="230"/>
      <c r="M1677" s="230"/>
      <c r="N1677" s="230"/>
      <c r="O1677" s="230"/>
    </row>
    <row r="1678" spans="11:15" ht="11.25">
      <c r="K1678" s="230"/>
      <c r="L1678" s="230"/>
      <c r="M1678" s="230"/>
      <c r="N1678" s="230"/>
      <c r="O1678" s="230"/>
    </row>
    <row r="1679" spans="11:15" ht="11.25">
      <c r="K1679" s="230"/>
      <c r="L1679" s="230"/>
      <c r="M1679" s="230"/>
      <c r="N1679" s="230"/>
      <c r="O1679" s="230"/>
    </row>
    <row r="1680" spans="11:15" ht="11.25">
      <c r="K1680" s="230"/>
      <c r="L1680" s="230"/>
      <c r="M1680" s="230"/>
      <c r="N1680" s="230"/>
      <c r="O1680" s="230"/>
    </row>
    <row r="1681" spans="11:15" ht="11.25">
      <c r="K1681" s="230"/>
      <c r="L1681" s="230"/>
      <c r="M1681" s="230"/>
      <c r="N1681" s="230"/>
      <c r="O1681" s="230"/>
    </row>
    <row r="1682" spans="11:15" ht="11.25">
      <c r="K1682" s="230"/>
      <c r="L1682" s="230"/>
      <c r="M1682" s="230"/>
      <c r="N1682" s="230"/>
      <c r="O1682" s="230"/>
    </row>
    <row r="1683" spans="11:15" ht="11.25">
      <c r="K1683" s="230"/>
      <c r="L1683" s="230"/>
      <c r="M1683" s="230"/>
      <c r="N1683" s="230"/>
      <c r="O1683" s="230"/>
    </row>
    <row r="1684" spans="11:15" ht="11.25">
      <c r="K1684" s="230"/>
      <c r="L1684" s="230"/>
      <c r="M1684" s="230"/>
      <c r="N1684" s="230"/>
      <c r="O1684" s="230"/>
    </row>
    <row r="1685" spans="11:15" ht="11.25">
      <c r="K1685" s="230"/>
      <c r="L1685" s="230"/>
      <c r="M1685" s="230"/>
      <c r="N1685" s="230"/>
      <c r="O1685" s="230"/>
    </row>
    <row r="1686" spans="11:15" ht="11.25">
      <c r="K1686" s="230"/>
      <c r="L1686" s="230"/>
      <c r="M1686" s="230"/>
      <c r="N1686" s="230"/>
      <c r="O1686" s="230"/>
    </row>
    <row r="1687" spans="11:15" ht="11.25">
      <c r="K1687" s="230"/>
      <c r="L1687" s="230"/>
      <c r="M1687" s="230"/>
      <c r="N1687" s="230"/>
      <c r="O1687" s="230"/>
    </row>
    <row r="1688" spans="11:15" ht="11.25">
      <c r="K1688" s="230"/>
      <c r="L1688" s="230"/>
      <c r="M1688" s="230"/>
      <c r="N1688" s="230"/>
      <c r="O1688" s="230"/>
    </row>
    <row r="1689" spans="11:15" ht="11.25">
      <c r="K1689" s="230"/>
      <c r="L1689" s="230"/>
      <c r="M1689" s="230"/>
      <c r="N1689" s="230"/>
      <c r="O1689" s="230"/>
    </row>
    <row r="1690" spans="11:15" ht="11.25">
      <c r="K1690" s="230"/>
      <c r="L1690" s="230"/>
      <c r="M1690" s="230"/>
      <c r="N1690" s="230"/>
      <c r="O1690" s="230"/>
    </row>
    <row r="1691" spans="11:15" ht="11.25">
      <c r="K1691" s="230"/>
      <c r="L1691" s="230"/>
      <c r="M1691" s="230"/>
      <c r="N1691" s="230"/>
      <c r="O1691" s="230"/>
    </row>
    <row r="1692" spans="11:15" ht="11.25">
      <c r="K1692" s="230"/>
      <c r="L1692" s="230"/>
      <c r="M1692" s="230"/>
      <c r="N1692" s="230"/>
      <c r="O1692" s="230"/>
    </row>
    <row r="1693" spans="11:15" ht="11.25">
      <c r="K1693" s="230"/>
      <c r="L1693" s="230"/>
      <c r="M1693" s="230"/>
      <c r="N1693" s="230"/>
      <c r="O1693" s="230"/>
    </row>
    <row r="1694" spans="11:15" ht="11.25">
      <c r="K1694" s="230"/>
      <c r="L1694" s="230"/>
      <c r="M1694" s="230"/>
      <c r="N1694" s="230"/>
      <c r="O1694" s="230"/>
    </row>
    <row r="1695" spans="11:15" ht="11.25">
      <c r="K1695" s="230"/>
      <c r="L1695" s="230"/>
      <c r="M1695" s="230"/>
      <c r="N1695" s="230"/>
      <c r="O1695" s="230"/>
    </row>
    <row r="1696" spans="11:15" ht="11.25">
      <c r="K1696" s="230"/>
      <c r="L1696" s="230"/>
      <c r="M1696" s="230"/>
      <c r="N1696" s="230"/>
      <c r="O1696" s="230"/>
    </row>
    <row r="1697" spans="11:15" ht="11.25">
      <c r="K1697" s="230"/>
      <c r="L1697" s="230"/>
      <c r="M1697" s="230"/>
      <c r="N1697" s="230"/>
      <c r="O1697" s="230"/>
    </row>
    <row r="1698" spans="11:15" ht="11.25">
      <c r="K1698" s="230"/>
      <c r="L1698" s="230"/>
      <c r="M1698" s="230"/>
      <c r="N1698" s="230"/>
      <c r="O1698" s="230"/>
    </row>
    <row r="1699" spans="11:15" ht="11.25">
      <c r="K1699" s="230"/>
      <c r="L1699" s="230"/>
      <c r="M1699" s="230"/>
      <c r="N1699" s="230"/>
      <c r="O1699" s="230"/>
    </row>
    <row r="1700" spans="11:15" ht="11.25">
      <c r="K1700" s="230"/>
      <c r="L1700" s="230"/>
      <c r="M1700" s="230"/>
      <c r="N1700" s="230"/>
      <c r="O1700" s="230"/>
    </row>
    <row r="1701" spans="11:15" ht="11.25">
      <c r="K1701" s="230"/>
      <c r="L1701" s="230"/>
      <c r="M1701" s="230"/>
      <c r="N1701" s="230"/>
      <c r="O1701" s="230"/>
    </row>
    <row r="1702" spans="11:15" ht="11.25">
      <c r="K1702" s="230"/>
      <c r="L1702" s="230"/>
      <c r="M1702" s="230"/>
      <c r="N1702" s="230"/>
      <c r="O1702" s="230"/>
    </row>
    <row r="1703" spans="11:15" ht="11.25">
      <c r="K1703" s="230"/>
      <c r="L1703" s="230"/>
      <c r="M1703" s="230"/>
      <c r="N1703" s="230"/>
      <c r="O1703" s="230"/>
    </row>
    <row r="1704" spans="11:15" ht="11.25">
      <c r="K1704" s="230"/>
      <c r="L1704" s="230"/>
      <c r="M1704" s="230"/>
      <c r="N1704" s="230"/>
      <c r="O1704" s="230"/>
    </row>
    <row r="1705" spans="11:15" ht="11.25">
      <c r="K1705" s="230"/>
      <c r="L1705" s="230"/>
      <c r="M1705" s="230"/>
      <c r="N1705" s="230"/>
      <c r="O1705" s="230"/>
    </row>
    <row r="1706" spans="11:15" ht="11.25">
      <c r="K1706" s="230"/>
      <c r="L1706" s="230"/>
      <c r="M1706" s="230"/>
      <c r="N1706" s="230"/>
      <c r="O1706" s="230"/>
    </row>
    <row r="1707" spans="11:15" ht="11.25">
      <c r="K1707" s="230"/>
      <c r="L1707" s="230"/>
      <c r="M1707" s="230"/>
      <c r="N1707" s="230"/>
      <c r="O1707" s="230"/>
    </row>
    <row r="1708" spans="11:15" ht="11.25">
      <c r="K1708" s="230"/>
      <c r="L1708" s="230"/>
      <c r="M1708" s="230"/>
      <c r="N1708" s="230"/>
      <c r="O1708" s="230"/>
    </row>
    <row r="1709" spans="11:15" ht="11.25">
      <c r="K1709" s="230"/>
      <c r="L1709" s="230"/>
      <c r="M1709" s="230"/>
      <c r="N1709" s="230"/>
      <c r="O1709" s="230"/>
    </row>
    <row r="1710" spans="11:15" ht="11.25">
      <c r="K1710" s="230"/>
      <c r="L1710" s="230"/>
      <c r="M1710" s="230"/>
      <c r="N1710" s="230"/>
      <c r="O1710" s="230"/>
    </row>
    <row r="1711" spans="11:15" ht="11.25">
      <c r="K1711" s="230"/>
      <c r="L1711" s="230"/>
      <c r="M1711" s="230"/>
      <c r="N1711" s="230"/>
      <c r="O1711" s="230"/>
    </row>
    <row r="1712" spans="11:15" ht="11.25">
      <c r="K1712" s="230"/>
      <c r="L1712" s="230"/>
      <c r="M1712" s="230"/>
      <c r="N1712" s="230"/>
      <c r="O1712" s="230"/>
    </row>
    <row r="1713" spans="11:15" ht="11.25">
      <c r="K1713" s="230"/>
      <c r="L1713" s="230"/>
      <c r="M1713" s="230"/>
      <c r="N1713" s="230"/>
      <c r="O1713" s="230"/>
    </row>
    <row r="1714" spans="11:15" ht="11.25">
      <c r="K1714" s="230"/>
      <c r="L1714" s="230"/>
      <c r="M1714" s="230"/>
      <c r="N1714" s="230"/>
      <c r="O1714" s="230"/>
    </row>
    <row r="1715" spans="11:15" ht="11.25">
      <c r="K1715" s="230"/>
      <c r="L1715" s="230"/>
      <c r="M1715" s="230"/>
      <c r="N1715" s="230"/>
      <c r="O1715" s="230"/>
    </row>
    <row r="1716" spans="11:15" ht="11.25">
      <c r="K1716" s="230"/>
      <c r="L1716" s="230"/>
      <c r="M1716" s="230"/>
      <c r="N1716" s="230"/>
      <c r="O1716" s="230"/>
    </row>
    <row r="1717" spans="11:15" ht="11.25">
      <c r="K1717" s="230"/>
      <c r="L1717" s="230"/>
      <c r="M1717" s="230"/>
      <c r="N1717" s="230"/>
      <c r="O1717" s="230"/>
    </row>
    <row r="1718" spans="11:15" ht="11.25">
      <c r="K1718" s="230"/>
      <c r="L1718" s="230"/>
      <c r="M1718" s="230"/>
      <c r="N1718" s="230"/>
      <c r="O1718" s="230"/>
    </row>
    <row r="1719" spans="11:15" ht="11.25">
      <c r="K1719" s="230"/>
      <c r="L1719" s="230"/>
      <c r="M1719" s="230"/>
      <c r="N1719" s="230"/>
      <c r="O1719" s="230"/>
    </row>
    <row r="1720" spans="11:15" ht="11.25">
      <c r="K1720" s="230"/>
      <c r="L1720" s="230"/>
      <c r="M1720" s="230"/>
      <c r="N1720" s="230"/>
      <c r="O1720" s="230"/>
    </row>
    <row r="1721" spans="11:15" ht="11.25">
      <c r="K1721" s="230"/>
      <c r="L1721" s="230"/>
      <c r="M1721" s="230"/>
      <c r="N1721" s="230"/>
      <c r="O1721" s="230"/>
    </row>
    <row r="1722" spans="11:15" ht="11.25">
      <c r="K1722" s="230"/>
      <c r="L1722" s="230"/>
      <c r="M1722" s="230"/>
      <c r="N1722" s="230"/>
      <c r="O1722" s="230"/>
    </row>
    <row r="1723" spans="11:15" ht="11.25">
      <c r="K1723" s="230"/>
      <c r="L1723" s="230"/>
      <c r="M1723" s="230"/>
      <c r="N1723" s="230"/>
      <c r="O1723" s="230"/>
    </row>
    <row r="1724" spans="11:15" ht="11.25">
      <c r="K1724" s="230"/>
      <c r="L1724" s="230"/>
      <c r="M1724" s="230"/>
      <c r="N1724" s="230"/>
      <c r="O1724" s="230"/>
    </row>
    <row r="1725" spans="11:15" ht="11.25">
      <c r="K1725" s="230"/>
      <c r="L1725" s="230"/>
      <c r="M1725" s="230"/>
      <c r="N1725" s="230"/>
      <c r="O1725" s="230"/>
    </row>
    <row r="1726" spans="11:15" ht="11.25">
      <c r="K1726" s="230"/>
      <c r="L1726" s="230"/>
      <c r="M1726" s="230"/>
      <c r="N1726" s="230"/>
      <c r="O1726" s="230"/>
    </row>
    <row r="1727" spans="11:15" ht="11.25">
      <c r="K1727" s="230"/>
      <c r="L1727" s="230"/>
      <c r="M1727" s="230"/>
      <c r="N1727" s="230"/>
      <c r="O1727" s="230"/>
    </row>
    <row r="1728" spans="11:15" ht="11.25">
      <c r="K1728" s="230"/>
      <c r="L1728" s="230"/>
      <c r="M1728" s="230"/>
      <c r="N1728" s="230"/>
      <c r="O1728" s="230"/>
    </row>
    <row r="1729" spans="11:15" ht="11.25">
      <c r="K1729" s="230"/>
      <c r="L1729" s="230"/>
      <c r="M1729" s="230"/>
      <c r="N1729" s="230"/>
      <c r="O1729" s="230"/>
    </row>
    <row r="1730" spans="11:15" ht="11.25">
      <c r="K1730" s="230"/>
      <c r="L1730" s="230"/>
      <c r="M1730" s="230"/>
      <c r="N1730" s="230"/>
      <c r="O1730" s="230"/>
    </row>
    <row r="1731" spans="11:15" ht="11.25">
      <c r="K1731" s="230"/>
      <c r="L1731" s="230"/>
      <c r="M1731" s="230"/>
      <c r="N1731" s="230"/>
      <c r="O1731" s="230"/>
    </row>
    <row r="1732" spans="11:15" ht="11.25">
      <c r="K1732" s="230"/>
      <c r="L1732" s="230"/>
      <c r="M1732" s="230"/>
      <c r="N1732" s="230"/>
      <c r="O1732" s="230"/>
    </row>
    <row r="1733" spans="11:15" ht="11.25">
      <c r="K1733" s="230"/>
      <c r="L1733" s="230"/>
      <c r="M1733" s="230"/>
      <c r="N1733" s="230"/>
      <c r="O1733" s="230"/>
    </row>
    <row r="1734" spans="11:15" ht="11.25">
      <c r="K1734" s="230"/>
      <c r="L1734" s="230"/>
      <c r="M1734" s="230"/>
      <c r="N1734" s="230"/>
      <c r="O1734" s="230"/>
    </row>
    <row r="1735" spans="11:15" ht="11.25">
      <c r="K1735" s="230"/>
      <c r="L1735" s="230"/>
      <c r="M1735" s="230"/>
      <c r="N1735" s="230"/>
      <c r="O1735" s="230"/>
    </row>
    <row r="1736" spans="11:15" ht="11.25">
      <c r="K1736" s="230"/>
      <c r="L1736" s="230"/>
      <c r="M1736" s="230"/>
      <c r="N1736" s="230"/>
      <c r="O1736" s="230"/>
    </row>
    <row r="1737" spans="11:15" ht="11.25">
      <c r="K1737" s="230"/>
      <c r="L1737" s="230"/>
      <c r="M1737" s="230"/>
      <c r="N1737" s="230"/>
      <c r="O1737" s="230"/>
    </row>
    <row r="1738" spans="11:15" ht="11.25">
      <c r="K1738" s="230"/>
      <c r="L1738" s="230"/>
      <c r="M1738" s="230"/>
      <c r="N1738" s="230"/>
      <c r="O1738" s="230"/>
    </row>
    <row r="1739" spans="11:15" ht="11.25">
      <c r="K1739" s="230"/>
      <c r="L1739" s="230"/>
      <c r="M1739" s="230"/>
      <c r="N1739" s="230"/>
      <c r="O1739" s="230"/>
    </row>
    <row r="1740" spans="11:15" ht="11.25">
      <c r="K1740" s="230"/>
      <c r="L1740" s="230"/>
      <c r="M1740" s="230"/>
      <c r="N1740" s="230"/>
      <c r="O1740" s="230"/>
    </row>
    <row r="1741" spans="11:15" ht="11.25">
      <c r="K1741" s="230"/>
      <c r="L1741" s="230"/>
      <c r="M1741" s="230"/>
      <c r="N1741" s="230"/>
      <c r="O1741" s="230"/>
    </row>
    <row r="1742" spans="11:15" ht="11.25">
      <c r="K1742" s="230"/>
      <c r="L1742" s="230"/>
      <c r="M1742" s="230"/>
      <c r="N1742" s="230"/>
      <c r="O1742" s="230"/>
    </row>
    <row r="1743" spans="11:15" ht="11.25">
      <c r="K1743" s="230"/>
      <c r="L1743" s="230"/>
      <c r="M1743" s="230"/>
      <c r="N1743" s="230"/>
      <c r="O1743" s="230"/>
    </row>
    <row r="1744" spans="11:15" ht="11.25">
      <c r="K1744" s="230"/>
      <c r="L1744" s="230"/>
      <c r="M1744" s="230"/>
      <c r="N1744" s="230"/>
      <c r="O1744" s="230"/>
    </row>
    <row r="1745" spans="11:15" ht="11.25">
      <c r="K1745" s="230"/>
      <c r="L1745" s="230"/>
      <c r="M1745" s="230"/>
      <c r="N1745" s="230"/>
      <c r="O1745" s="230"/>
    </row>
    <row r="1746" spans="11:15" ht="11.25">
      <c r="K1746" s="230"/>
      <c r="L1746" s="230"/>
      <c r="M1746" s="230"/>
      <c r="N1746" s="230"/>
      <c r="O1746" s="230"/>
    </row>
    <row r="1747" spans="11:15" ht="11.25">
      <c r="K1747" s="230"/>
      <c r="L1747" s="230"/>
      <c r="M1747" s="230"/>
      <c r="N1747" s="230"/>
      <c r="O1747" s="230"/>
    </row>
    <row r="1748" spans="11:15" ht="11.25">
      <c r="K1748" s="230"/>
      <c r="L1748" s="230"/>
      <c r="M1748" s="230"/>
      <c r="N1748" s="230"/>
      <c r="O1748" s="230"/>
    </row>
    <row r="1749" spans="11:15" ht="11.25">
      <c r="K1749" s="230"/>
      <c r="L1749" s="230"/>
      <c r="M1749" s="230"/>
      <c r="N1749" s="230"/>
      <c r="O1749" s="230"/>
    </row>
    <row r="1750" spans="11:15" ht="11.25">
      <c r="K1750" s="230"/>
      <c r="L1750" s="230"/>
      <c r="M1750" s="230"/>
      <c r="N1750" s="230"/>
      <c r="O1750" s="230"/>
    </row>
    <row r="1751" spans="11:15" ht="11.25">
      <c r="K1751" s="230"/>
      <c r="L1751" s="230"/>
      <c r="M1751" s="230"/>
      <c r="N1751" s="230"/>
      <c r="O1751" s="230"/>
    </row>
    <row r="1752" spans="11:15" ht="11.25">
      <c r="K1752" s="230"/>
      <c r="L1752" s="230"/>
      <c r="M1752" s="230"/>
      <c r="N1752" s="230"/>
      <c r="O1752" s="230"/>
    </row>
    <row r="1753" spans="11:15" ht="11.25">
      <c r="K1753" s="230"/>
      <c r="L1753" s="230"/>
      <c r="M1753" s="230"/>
      <c r="N1753" s="230"/>
      <c r="O1753" s="230"/>
    </row>
    <row r="1754" spans="11:15" ht="11.25">
      <c r="K1754" s="230"/>
      <c r="L1754" s="230"/>
      <c r="M1754" s="230"/>
      <c r="N1754" s="230"/>
      <c r="O1754" s="230"/>
    </row>
    <row r="1755" spans="11:15" ht="11.25">
      <c r="K1755" s="230"/>
      <c r="L1755" s="230"/>
      <c r="M1755" s="230"/>
      <c r="N1755" s="230"/>
      <c r="O1755" s="230"/>
    </row>
    <row r="1756" spans="11:15" ht="11.25">
      <c r="K1756" s="230"/>
      <c r="L1756" s="230"/>
      <c r="M1756" s="230"/>
      <c r="N1756" s="230"/>
      <c r="O1756" s="230"/>
    </row>
    <row r="1757" spans="11:15" ht="11.25">
      <c r="K1757" s="230"/>
      <c r="L1757" s="230"/>
      <c r="M1757" s="230"/>
      <c r="N1757" s="230"/>
      <c r="O1757" s="230"/>
    </row>
    <row r="1758" spans="11:15" ht="11.25">
      <c r="K1758" s="230"/>
      <c r="L1758" s="230"/>
      <c r="M1758" s="230"/>
      <c r="N1758" s="230"/>
      <c r="O1758" s="230"/>
    </row>
    <row r="1759" spans="11:15" ht="11.25">
      <c r="K1759" s="230"/>
      <c r="L1759" s="230"/>
      <c r="M1759" s="230"/>
      <c r="N1759" s="230"/>
      <c r="O1759" s="230"/>
    </row>
    <row r="1760" spans="11:15" ht="11.25">
      <c r="K1760" s="230"/>
      <c r="L1760" s="230"/>
      <c r="M1760" s="230"/>
      <c r="N1760" s="230"/>
      <c r="O1760" s="230"/>
    </row>
    <row r="1761" spans="11:15" ht="11.25">
      <c r="K1761" s="230"/>
      <c r="L1761" s="230"/>
      <c r="M1761" s="230"/>
      <c r="N1761" s="230"/>
      <c r="O1761" s="230"/>
    </row>
    <row r="1762" spans="11:15" ht="11.25">
      <c r="K1762" s="230"/>
      <c r="L1762" s="230"/>
      <c r="M1762" s="230"/>
      <c r="N1762" s="230"/>
      <c r="O1762" s="230"/>
    </row>
    <row r="1763" spans="11:15" ht="11.25">
      <c r="K1763" s="230"/>
      <c r="L1763" s="230"/>
      <c r="M1763" s="230"/>
      <c r="N1763" s="230"/>
      <c r="O1763" s="230"/>
    </row>
    <row r="1764" spans="11:15" ht="11.25">
      <c r="K1764" s="230"/>
      <c r="L1764" s="230"/>
      <c r="M1764" s="230"/>
      <c r="N1764" s="230"/>
      <c r="O1764" s="230"/>
    </row>
    <row r="1765" spans="11:15" ht="11.25">
      <c r="K1765" s="230"/>
      <c r="L1765" s="230"/>
      <c r="M1765" s="230"/>
      <c r="N1765" s="230"/>
      <c r="O1765" s="230"/>
    </row>
    <row r="1766" spans="11:15" ht="11.25">
      <c r="K1766" s="230"/>
      <c r="L1766" s="230"/>
      <c r="M1766" s="230"/>
      <c r="N1766" s="230"/>
      <c r="O1766" s="230"/>
    </row>
    <row r="1767" spans="11:15" ht="11.25">
      <c r="K1767" s="230"/>
      <c r="L1767" s="230"/>
      <c r="M1767" s="230"/>
      <c r="N1767" s="230"/>
      <c r="O1767" s="230"/>
    </row>
    <row r="1768" spans="11:15" ht="11.25">
      <c r="K1768" s="230"/>
      <c r="L1768" s="230"/>
      <c r="M1768" s="230"/>
      <c r="N1768" s="230"/>
      <c r="O1768" s="230"/>
    </row>
    <row r="1769" spans="11:15" ht="11.25">
      <c r="K1769" s="230"/>
      <c r="L1769" s="230"/>
      <c r="M1769" s="230"/>
      <c r="N1769" s="230"/>
      <c r="O1769" s="230"/>
    </row>
    <row r="1770" spans="11:15" ht="11.25">
      <c r="K1770" s="230"/>
      <c r="L1770" s="230"/>
      <c r="M1770" s="230"/>
      <c r="N1770" s="230"/>
      <c r="O1770" s="230"/>
    </row>
    <row r="1771" spans="11:15" ht="11.25">
      <c r="K1771" s="230"/>
      <c r="L1771" s="230"/>
      <c r="M1771" s="230"/>
      <c r="N1771" s="230"/>
      <c r="O1771" s="230"/>
    </row>
    <row r="1772" spans="11:15" ht="11.25">
      <c r="K1772" s="230"/>
      <c r="L1772" s="230"/>
      <c r="M1772" s="230"/>
      <c r="N1772" s="230"/>
      <c r="O1772" s="230"/>
    </row>
    <row r="1773" spans="11:15" ht="11.25">
      <c r="K1773" s="230"/>
      <c r="L1773" s="230"/>
      <c r="M1773" s="230"/>
      <c r="N1773" s="230"/>
      <c r="O1773" s="230"/>
    </row>
    <row r="1774" spans="11:15" ht="11.25">
      <c r="K1774" s="230"/>
      <c r="L1774" s="230"/>
      <c r="M1774" s="230"/>
      <c r="N1774" s="230"/>
      <c r="O1774" s="230"/>
    </row>
    <row r="1775" spans="11:15" ht="11.25">
      <c r="K1775" s="230"/>
      <c r="L1775" s="230"/>
      <c r="M1775" s="230"/>
      <c r="N1775" s="230"/>
      <c r="O1775" s="230"/>
    </row>
    <row r="1776" spans="11:15" ht="11.25">
      <c r="K1776" s="230"/>
      <c r="L1776" s="230"/>
      <c r="M1776" s="230"/>
      <c r="N1776" s="230"/>
      <c r="O1776" s="230"/>
    </row>
    <row r="1777" spans="11:15" ht="11.25">
      <c r="K1777" s="230"/>
      <c r="L1777" s="230"/>
      <c r="M1777" s="230"/>
      <c r="N1777" s="230"/>
      <c r="O1777" s="230"/>
    </row>
    <row r="1778" spans="11:15" ht="11.25">
      <c r="K1778" s="230"/>
      <c r="L1778" s="230"/>
      <c r="M1778" s="230"/>
      <c r="N1778" s="230"/>
      <c r="O1778" s="230"/>
    </row>
    <row r="1779" spans="11:15" ht="11.25">
      <c r="K1779" s="230"/>
      <c r="L1779" s="230"/>
      <c r="M1779" s="230"/>
      <c r="N1779" s="230"/>
      <c r="O1779" s="230"/>
    </row>
    <row r="1780" spans="11:15" ht="11.25">
      <c r="K1780" s="230"/>
      <c r="L1780" s="230"/>
      <c r="M1780" s="230"/>
      <c r="N1780" s="230"/>
      <c r="O1780" s="230"/>
    </row>
    <row r="1781" spans="11:15" ht="11.25">
      <c r="K1781" s="230"/>
      <c r="L1781" s="230"/>
      <c r="M1781" s="230"/>
      <c r="N1781" s="230"/>
      <c r="O1781" s="230"/>
    </row>
    <row r="1782" spans="11:15" ht="11.25">
      <c r="K1782" s="230"/>
      <c r="L1782" s="230"/>
      <c r="M1782" s="230"/>
      <c r="N1782" s="230"/>
      <c r="O1782" s="230"/>
    </row>
    <row r="1783" spans="11:15" ht="11.25">
      <c r="K1783" s="230"/>
      <c r="L1783" s="230"/>
      <c r="M1783" s="230"/>
      <c r="N1783" s="230"/>
      <c r="O1783" s="230"/>
    </row>
    <row r="1784" spans="11:15" ht="11.25">
      <c r="K1784" s="230"/>
      <c r="L1784" s="230"/>
      <c r="M1784" s="230"/>
      <c r="N1784" s="230"/>
      <c r="O1784" s="230"/>
    </row>
    <row r="1785" spans="11:15" ht="11.25">
      <c r="K1785" s="230"/>
      <c r="L1785" s="230"/>
      <c r="M1785" s="230"/>
      <c r="N1785" s="230"/>
      <c r="O1785" s="230"/>
    </row>
    <row r="1786" spans="11:15" ht="11.25">
      <c r="K1786" s="230"/>
      <c r="L1786" s="230"/>
      <c r="M1786" s="230"/>
      <c r="N1786" s="230"/>
      <c r="O1786" s="230"/>
    </row>
    <row r="1787" spans="11:15" ht="11.25">
      <c r="K1787" s="230"/>
      <c r="L1787" s="230"/>
      <c r="M1787" s="230"/>
      <c r="N1787" s="230"/>
      <c r="O1787" s="230"/>
    </row>
    <row r="1788" spans="11:15" ht="11.25">
      <c r="K1788" s="230"/>
      <c r="L1788" s="230"/>
      <c r="M1788" s="230"/>
      <c r="N1788" s="230"/>
      <c r="O1788" s="230"/>
    </row>
    <row r="1789" spans="11:15" ht="11.25">
      <c r="K1789" s="230"/>
      <c r="L1789" s="230"/>
      <c r="M1789" s="230"/>
      <c r="N1789" s="230"/>
      <c r="O1789" s="230"/>
    </row>
    <row r="1790" spans="11:15" ht="11.25">
      <c r="K1790" s="230"/>
      <c r="L1790" s="230"/>
      <c r="M1790" s="230"/>
      <c r="N1790" s="230"/>
      <c r="O1790" s="230"/>
    </row>
    <row r="1791" spans="11:15" ht="11.25">
      <c r="K1791" s="230"/>
      <c r="L1791" s="230"/>
      <c r="M1791" s="230"/>
      <c r="N1791" s="230"/>
      <c r="O1791" s="230"/>
    </row>
    <row r="1792" spans="11:15" ht="11.25">
      <c r="K1792" s="230"/>
      <c r="L1792" s="230"/>
      <c r="M1792" s="230"/>
      <c r="N1792" s="230"/>
      <c r="O1792" s="230"/>
    </row>
    <row r="1793" spans="11:15" ht="11.25">
      <c r="K1793" s="230"/>
      <c r="L1793" s="230"/>
      <c r="M1793" s="230"/>
      <c r="N1793" s="230"/>
      <c r="O1793" s="230"/>
    </row>
    <row r="1794" spans="11:15" ht="11.25">
      <c r="K1794" s="230"/>
      <c r="L1794" s="230"/>
      <c r="M1794" s="230"/>
      <c r="N1794" s="230"/>
      <c r="O1794" s="230"/>
    </row>
    <row r="1795" spans="11:15" ht="11.25">
      <c r="K1795" s="230"/>
      <c r="L1795" s="230"/>
      <c r="M1795" s="230"/>
      <c r="N1795" s="230"/>
      <c r="O1795" s="230"/>
    </row>
    <row r="1796" spans="11:15" ht="11.25">
      <c r="K1796" s="230"/>
      <c r="L1796" s="230"/>
      <c r="M1796" s="230"/>
      <c r="N1796" s="230"/>
      <c r="O1796" s="230"/>
    </row>
    <row r="1797" spans="11:15" ht="11.25">
      <c r="K1797" s="230"/>
      <c r="L1797" s="230"/>
      <c r="M1797" s="230"/>
      <c r="N1797" s="230"/>
      <c r="O1797" s="230"/>
    </row>
    <row r="1798" spans="11:15" ht="11.25">
      <c r="K1798" s="230"/>
      <c r="L1798" s="230"/>
      <c r="M1798" s="230"/>
      <c r="N1798" s="230"/>
      <c r="O1798" s="230"/>
    </row>
    <row r="1799" spans="11:15" ht="11.25">
      <c r="K1799" s="230"/>
      <c r="L1799" s="230"/>
      <c r="M1799" s="230"/>
      <c r="N1799" s="230"/>
      <c r="O1799" s="230"/>
    </row>
    <row r="1800" spans="11:15" ht="11.25">
      <c r="K1800" s="230"/>
      <c r="L1800" s="230"/>
      <c r="M1800" s="230"/>
      <c r="N1800" s="230"/>
      <c r="O1800" s="230"/>
    </row>
    <row r="1801" spans="11:15" ht="11.25">
      <c r="K1801" s="230"/>
      <c r="L1801" s="230"/>
      <c r="M1801" s="230"/>
      <c r="N1801" s="230"/>
      <c r="O1801" s="230"/>
    </row>
    <row r="1802" spans="11:15" ht="11.25">
      <c r="K1802" s="230"/>
      <c r="L1802" s="230"/>
      <c r="M1802" s="230"/>
      <c r="N1802" s="230"/>
      <c r="O1802" s="230"/>
    </row>
    <row r="1803" spans="11:15" ht="11.25">
      <c r="K1803" s="230"/>
      <c r="L1803" s="230"/>
      <c r="M1803" s="230"/>
      <c r="N1803" s="230"/>
      <c r="O1803" s="230"/>
    </row>
    <row r="1804" spans="11:15" ht="11.25">
      <c r="K1804" s="230"/>
      <c r="L1804" s="230"/>
      <c r="M1804" s="230"/>
      <c r="N1804" s="230"/>
      <c r="O1804" s="230"/>
    </row>
    <row r="1805" spans="11:15" ht="11.25">
      <c r="K1805" s="230"/>
      <c r="L1805" s="230"/>
      <c r="M1805" s="230"/>
      <c r="N1805" s="230"/>
      <c r="O1805" s="230"/>
    </row>
    <row r="1806" spans="11:15" ht="11.25">
      <c r="K1806" s="230"/>
      <c r="L1806" s="230"/>
      <c r="M1806" s="230"/>
      <c r="N1806" s="230"/>
      <c r="O1806" s="230"/>
    </row>
    <row r="1807" spans="11:15" ht="11.25">
      <c r="K1807" s="230"/>
      <c r="L1807" s="230"/>
      <c r="M1807" s="230"/>
      <c r="N1807" s="230"/>
      <c r="O1807" s="230"/>
    </row>
    <row r="1808" spans="11:15" ht="11.25">
      <c r="K1808" s="230"/>
      <c r="L1808" s="230"/>
      <c r="M1808" s="230"/>
      <c r="N1808" s="230"/>
      <c r="O1808" s="230"/>
    </row>
    <row r="1809" spans="11:15" ht="11.25">
      <c r="K1809" s="230"/>
      <c r="L1809" s="230"/>
      <c r="M1809" s="230"/>
      <c r="N1809" s="230"/>
      <c r="O1809" s="230"/>
    </row>
    <row r="1810" spans="11:15" ht="11.25">
      <c r="K1810" s="230"/>
      <c r="L1810" s="230"/>
      <c r="M1810" s="230"/>
      <c r="N1810" s="230"/>
      <c r="O1810" s="230"/>
    </row>
    <row r="1811" spans="11:15" ht="11.25">
      <c r="K1811" s="230"/>
      <c r="L1811" s="230"/>
      <c r="M1811" s="230"/>
      <c r="N1811" s="230"/>
      <c r="O1811" s="230"/>
    </row>
    <row r="1812" spans="11:15" ht="11.25">
      <c r="K1812" s="230"/>
      <c r="L1812" s="230"/>
      <c r="M1812" s="230"/>
      <c r="N1812" s="230"/>
      <c r="O1812" s="230"/>
    </row>
    <row r="1813" spans="11:15" ht="11.25">
      <c r="K1813" s="230"/>
      <c r="L1813" s="230"/>
      <c r="M1813" s="230"/>
      <c r="N1813" s="230"/>
      <c r="O1813" s="230"/>
    </row>
    <row r="1814" spans="11:15" ht="11.25">
      <c r="K1814" s="230"/>
      <c r="L1814" s="230"/>
      <c r="M1814" s="230"/>
      <c r="N1814" s="230"/>
      <c r="O1814" s="230"/>
    </row>
    <row r="1815" spans="11:15" ht="11.25">
      <c r="K1815" s="230"/>
      <c r="L1815" s="230"/>
      <c r="M1815" s="230"/>
      <c r="N1815" s="230"/>
      <c r="O1815" s="230"/>
    </row>
    <row r="1816" spans="11:15" ht="11.25">
      <c r="K1816" s="230"/>
      <c r="L1816" s="230"/>
      <c r="M1816" s="230"/>
      <c r="N1816" s="230"/>
      <c r="O1816" s="230"/>
    </row>
    <row r="1817" spans="11:15" ht="11.25">
      <c r="K1817" s="230"/>
      <c r="L1817" s="230"/>
      <c r="M1817" s="230"/>
      <c r="N1817" s="230"/>
      <c r="O1817" s="230"/>
    </row>
    <row r="1818" spans="11:15" ht="11.25">
      <c r="K1818" s="230"/>
      <c r="L1818" s="230"/>
      <c r="M1818" s="230"/>
      <c r="N1818" s="230"/>
      <c r="O1818" s="230"/>
    </row>
    <row r="1819" spans="11:15" ht="11.25">
      <c r="K1819" s="230"/>
      <c r="L1819" s="230"/>
      <c r="M1819" s="230"/>
      <c r="N1819" s="230"/>
      <c r="O1819" s="230"/>
    </row>
    <row r="1820" spans="11:15" ht="11.25">
      <c r="K1820" s="230"/>
      <c r="L1820" s="230"/>
      <c r="M1820" s="230"/>
      <c r="N1820" s="230"/>
      <c r="O1820" s="230"/>
    </row>
    <row r="1821" spans="11:15" ht="11.25">
      <c r="K1821" s="230"/>
      <c r="L1821" s="230"/>
      <c r="M1821" s="230"/>
      <c r="N1821" s="230"/>
      <c r="O1821" s="230"/>
    </row>
    <row r="1822" spans="11:15" ht="11.25">
      <c r="K1822" s="230"/>
      <c r="L1822" s="230"/>
      <c r="M1822" s="230"/>
      <c r="N1822" s="230"/>
      <c r="O1822" s="230"/>
    </row>
    <row r="1823" spans="11:15" ht="11.25">
      <c r="K1823" s="230"/>
      <c r="L1823" s="230"/>
      <c r="M1823" s="230"/>
      <c r="N1823" s="230"/>
      <c r="O1823" s="230"/>
    </row>
    <row r="1824" spans="11:15" ht="11.25">
      <c r="K1824" s="230"/>
      <c r="L1824" s="230"/>
      <c r="M1824" s="230"/>
      <c r="N1824" s="230"/>
      <c r="O1824" s="230"/>
    </row>
    <row r="1825" spans="11:15" ht="11.25">
      <c r="K1825" s="230"/>
      <c r="L1825" s="230"/>
      <c r="M1825" s="230"/>
      <c r="N1825" s="230"/>
      <c r="O1825" s="230"/>
    </row>
    <row r="1826" spans="11:15" ht="11.25">
      <c r="K1826" s="230"/>
      <c r="L1826" s="230"/>
      <c r="M1826" s="230"/>
      <c r="N1826" s="230"/>
      <c r="O1826" s="230"/>
    </row>
    <row r="1827" spans="11:15" ht="11.25">
      <c r="K1827" s="230"/>
      <c r="L1827" s="230"/>
      <c r="M1827" s="230"/>
      <c r="N1827" s="230"/>
      <c r="O1827" s="230"/>
    </row>
    <row r="1828" spans="11:15" ht="11.25">
      <c r="K1828" s="230"/>
      <c r="L1828" s="230"/>
      <c r="M1828" s="230"/>
      <c r="N1828" s="230"/>
      <c r="O1828" s="230"/>
    </row>
    <row r="1829" spans="11:15" ht="11.25">
      <c r="K1829" s="230"/>
      <c r="L1829" s="230"/>
      <c r="M1829" s="230"/>
      <c r="N1829" s="230"/>
      <c r="O1829" s="230"/>
    </row>
    <row r="1830" spans="11:15" ht="11.25">
      <c r="K1830" s="230"/>
      <c r="L1830" s="230"/>
      <c r="M1830" s="230"/>
      <c r="N1830" s="230"/>
      <c r="O1830" s="230"/>
    </row>
    <row r="1831" spans="11:15" ht="11.25">
      <c r="K1831" s="230"/>
      <c r="L1831" s="230"/>
      <c r="M1831" s="230"/>
      <c r="N1831" s="230"/>
      <c r="O1831" s="230"/>
    </row>
    <row r="1832" spans="11:15" ht="11.25">
      <c r="K1832" s="230"/>
      <c r="L1832" s="230"/>
      <c r="M1832" s="230"/>
      <c r="N1832" s="230"/>
      <c r="O1832" s="230"/>
    </row>
    <row r="1833" spans="11:15" ht="11.25">
      <c r="K1833" s="230"/>
      <c r="L1833" s="230"/>
      <c r="M1833" s="230"/>
      <c r="N1833" s="230"/>
      <c r="O1833" s="230"/>
    </row>
    <row r="1834" spans="11:15" ht="11.25">
      <c r="K1834" s="230"/>
      <c r="L1834" s="230"/>
      <c r="M1834" s="230"/>
      <c r="N1834" s="230"/>
      <c r="O1834" s="230"/>
    </row>
    <row r="1835" spans="11:15" ht="11.25">
      <c r="K1835" s="230"/>
      <c r="L1835" s="230"/>
      <c r="M1835" s="230"/>
      <c r="N1835" s="230"/>
      <c r="O1835" s="230"/>
    </row>
    <row r="1836" spans="11:15" ht="11.25">
      <c r="K1836" s="230"/>
      <c r="L1836" s="230"/>
      <c r="M1836" s="230"/>
      <c r="N1836" s="230"/>
      <c r="O1836" s="230"/>
    </row>
    <row r="1837" spans="11:15" ht="11.25">
      <c r="K1837" s="230"/>
      <c r="L1837" s="230"/>
      <c r="M1837" s="230"/>
      <c r="N1837" s="230"/>
      <c r="O1837" s="230"/>
    </row>
    <row r="1838" spans="11:15" ht="11.25">
      <c r="K1838" s="230"/>
      <c r="L1838" s="230"/>
      <c r="M1838" s="230"/>
      <c r="N1838" s="230"/>
      <c r="O1838" s="230"/>
    </row>
    <row r="1839" spans="11:15" ht="11.25">
      <c r="K1839" s="230"/>
      <c r="L1839" s="230"/>
      <c r="M1839" s="230"/>
      <c r="N1839" s="230"/>
      <c r="O1839" s="230"/>
    </row>
    <row r="1840" spans="11:15" ht="11.25">
      <c r="K1840" s="230"/>
      <c r="L1840" s="230"/>
      <c r="M1840" s="230"/>
      <c r="N1840" s="230"/>
      <c r="O1840" s="230"/>
    </row>
    <row r="1841" spans="11:15" ht="11.25">
      <c r="K1841" s="230"/>
      <c r="L1841" s="230"/>
      <c r="M1841" s="230"/>
      <c r="N1841" s="230"/>
      <c r="O1841" s="230"/>
    </row>
    <row r="1842" spans="11:15" ht="11.25">
      <c r="K1842" s="230"/>
      <c r="L1842" s="230"/>
      <c r="M1842" s="230"/>
      <c r="N1842" s="230"/>
      <c r="O1842" s="230"/>
    </row>
    <row r="1843" spans="11:15" ht="11.25">
      <c r="K1843" s="230"/>
      <c r="L1843" s="230"/>
      <c r="M1843" s="230"/>
      <c r="N1843" s="230"/>
      <c r="O1843" s="230"/>
    </row>
    <row r="1844" spans="11:15" ht="11.25">
      <c r="K1844" s="230"/>
      <c r="L1844" s="230"/>
      <c r="M1844" s="230"/>
      <c r="N1844" s="230"/>
      <c r="O1844" s="230"/>
    </row>
    <row r="1845" spans="11:15" ht="11.25">
      <c r="K1845" s="230"/>
      <c r="L1845" s="230"/>
      <c r="M1845" s="230"/>
      <c r="N1845" s="230"/>
      <c r="O1845" s="230"/>
    </row>
    <row r="1846" spans="11:15" ht="11.25">
      <c r="K1846" s="230"/>
      <c r="L1846" s="230"/>
      <c r="M1846" s="230"/>
      <c r="N1846" s="230"/>
      <c r="O1846" s="230"/>
    </row>
    <row r="1847" spans="11:15" ht="11.25">
      <c r="K1847" s="230"/>
      <c r="L1847" s="230"/>
      <c r="M1847" s="230"/>
      <c r="N1847" s="230"/>
      <c r="O1847" s="230"/>
    </row>
    <row r="1848" spans="11:15" ht="11.25">
      <c r="K1848" s="230"/>
      <c r="L1848" s="230"/>
      <c r="M1848" s="230"/>
      <c r="N1848" s="230"/>
      <c r="O1848" s="230"/>
    </row>
    <row r="1849" spans="11:15" ht="11.25">
      <c r="K1849" s="230"/>
      <c r="L1849" s="230"/>
      <c r="M1849" s="230"/>
      <c r="N1849" s="230"/>
      <c r="O1849" s="230"/>
    </row>
    <row r="1850" spans="11:15" ht="11.25">
      <c r="K1850" s="230"/>
      <c r="L1850" s="230"/>
      <c r="M1850" s="230"/>
      <c r="N1850" s="230"/>
      <c r="O1850" s="230"/>
    </row>
    <row r="1851" spans="11:15" ht="11.25">
      <c r="K1851" s="230"/>
      <c r="L1851" s="230"/>
      <c r="M1851" s="230"/>
      <c r="N1851" s="230"/>
      <c r="O1851" s="230"/>
    </row>
    <row r="1852" spans="11:15" ht="11.25">
      <c r="K1852" s="230"/>
      <c r="L1852" s="230"/>
      <c r="M1852" s="230"/>
      <c r="N1852" s="230"/>
      <c r="O1852" s="230"/>
    </row>
    <row r="1853" spans="11:15" ht="11.25">
      <c r="K1853" s="230"/>
      <c r="L1853" s="230"/>
      <c r="M1853" s="230"/>
      <c r="N1853" s="230"/>
      <c r="O1853" s="230"/>
    </row>
    <row r="1854" spans="11:15" ht="11.25">
      <c r="K1854" s="230"/>
      <c r="L1854" s="230"/>
      <c r="M1854" s="230"/>
      <c r="N1854" s="230"/>
      <c r="O1854" s="230"/>
    </row>
    <row r="1855" spans="11:15" ht="11.25">
      <c r="K1855" s="230"/>
      <c r="L1855" s="230"/>
      <c r="M1855" s="230"/>
      <c r="N1855" s="230"/>
      <c r="O1855" s="230"/>
    </row>
    <row r="1856" spans="11:15" ht="11.25">
      <c r="K1856" s="230"/>
      <c r="L1856" s="230"/>
      <c r="M1856" s="230"/>
      <c r="N1856" s="230"/>
      <c r="O1856" s="230"/>
    </row>
    <row r="1857" spans="11:15" ht="11.25">
      <c r="K1857" s="230"/>
      <c r="L1857" s="230"/>
      <c r="M1857" s="230"/>
      <c r="N1857" s="230"/>
      <c r="O1857" s="230"/>
    </row>
    <row r="1858" spans="11:15" ht="11.25">
      <c r="K1858" s="230"/>
      <c r="L1858" s="230"/>
      <c r="M1858" s="230"/>
      <c r="N1858" s="230"/>
      <c r="O1858" s="230"/>
    </row>
    <row r="1859" spans="11:15" ht="11.25">
      <c r="K1859" s="230"/>
      <c r="L1859" s="230"/>
      <c r="M1859" s="230"/>
      <c r="N1859" s="230"/>
      <c r="O1859" s="230"/>
    </row>
    <row r="1860" spans="11:15" ht="11.25">
      <c r="K1860" s="230"/>
      <c r="L1860" s="230"/>
      <c r="M1860" s="230"/>
      <c r="N1860" s="230"/>
      <c r="O1860" s="230"/>
    </row>
    <row r="1861" spans="11:15" ht="11.25">
      <c r="K1861" s="230"/>
      <c r="L1861" s="230"/>
      <c r="M1861" s="230"/>
      <c r="N1861" s="230"/>
      <c r="O1861" s="230"/>
    </row>
    <row r="1862" spans="11:15" ht="11.25">
      <c r="K1862" s="230"/>
      <c r="L1862" s="230"/>
      <c r="M1862" s="230"/>
      <c r="N1862" s="230"/>
      <c r="O1862" s="230"/>
    </row>
    <row r="1863" spans="11:15" ht="11.25">
      <c r="K1863" s="230"/>
      <c r="L1863" s="230"/>
      <c r="M1863" s="230"/>
      <c r="N1863" s="230"/>
      <c r="O1863" s="230"/>
    </row>
    <row r="1864" spans="11:15" ht="11.25">
      <c r="K1864" s="230"/>
      <c r="L1864" s="230"/>
      <c r="M1864" s="230"/>
      <c r="N1864" s="230"/>
      <c r="O1864" s="230"/>
    </row>
    <row r="1865" spans="11:15" ht="11.25">
      <c r="K1865" s="230"/>
      <c r="L1865" s="230"/>
      <c r="M1865" s="230"/>
      <c r="N1865" s="230"/>
      <c r="O1865" s="230"/>
    </row>
    <row r="1866" spans="11:15" ht="11.25">
      <c r="K1866" s="230"/>
      <c r="L1866" s="230"/>
      <c r="M1866" s="230"/>
      <c r="N1866" s="230"/>
      <c r="O1866" s="230"/>
    </row>
    <row r="1867" spans="11:15" ht="11.25">
      <c r="K1867" s="230"/>
      <c r="L1867" s="230"/>
      <c r="M1867" s="230"/>
      <c r="N1867" s="230"/>
      <c r="O1867" s="230"/>
    </row>
    <row r="1868" spans="11:15" ht="11.25">
      <c r="K1868" s="230"/>
      <c r="L1868" s="230"/>
      <c r="M1868" s="230"/>
      <c r="N1868" s="230"/>
      <c r="O1868" s="230"/>
    </row>
    <row r="1869" spans="11:15" ht="11.25">
      <c r="K1869" s="230"/>
      <c r="L1869" s="230"/>
      <c r="M1869" s="230"/>
      <c r="N1869" s="230"/>
      <c r="O1869" s="230"/>
    </row>
    <row r="1870" spans="11:15" ht="11.25">
      <c r="K1870" s="230"/>
      <c r="L1870" s="230"/>
      <c r="M1870" s="230"/>
      <c r="N1870" s="230"/>
      <c r="O1870" s="230"/>
    </row>
    <row r="1871" spans="11:15" ht="11.25">
      <c r="K1871" s="230"/>
      <c r="L1871" s="230"/>
      <c r="M1871" s="230"/>
      <c r="N1871" s="230"/>
      <c r="O1871" s="230"/>
    </row>
    <row r="1872" spans="11:15" ht="11.25">
      <c r="K1872" s="230"/>
      <c r="L1872" s="230"/>
      <c r="M1872" s="230"/>
      <c r="N1872" s="230"/>
      <c r="O1872" s="230"/>
    </row>
    <row r="1873" spans="11:15" ht="11.25">
      <c r="K1873" s="230"/>
      <c r="L1873" s="230"/>
      <c r="M1873" s="230"/>
      <c r="N1873" s="230"/>
      <c r="O1873" s="230"/>
    </row>
    <row r="1874" spans="11:15" ht="11.25">
      <c r="K1874" s="230"/>
      <c r="L1874" s="230"/>
      <c r="M1874" s="230"/>
      <c r="N1874" s="230"/>
      <c r="O1874" s="230"/>
    </row>
    <row r="1875" spans="11:15" ht="11.25">
      <c r="K1875" s="230"/>
      <c r="L1875" s="230"/>
      <c r="M1875" s="230"/>
      <c r="N1875" s="230"/>
      <c r="O1875" s="230"/>
    </row>
    <row r="1876" spans="11:15" ht="11.25">
      <c r="K1876" s="230"/>
      <c r="L1876" s="230"/>
      <c r="M1876" s="230"/>
      <c r="N1876" s="230"/>
      <c r="O1876" s="230"/>
    </row>
    <row r="1877" spans="11:15" ht="11.25">
      <c r="K1877" s="230"/>
      <c r="L1877" s="230"/>
      <c r="M1877" s="230"/>
      <c r="N1877" s="230"/>
      <c r="O1877" s="230"/>
    </row>
    <row r="1878" spans="11:15" ht="11.25">
      <c r="K1878" s="230"/>
      <c r="L1878" s="230"/>
      <c r="M1878" s="230"/>
      <c r="N1878" s="230"/>
      <c r="O1878" s="230"/>
    </row>
    <row r="1879" spans="11:15" ht="11.25">
      <c r="K1879" s="230"/>
      <c r="L1879" s="230"/>
      <c r="M1879" s="230"/>
      <c r="N1879" s="230"/>
      <c r="O1879" s="230"/>
    </row>
    <row r="1880" spans="11:15" ht="11.25">
      <c r="K1880" s="230"/>
      <c r="L1880" s="230"/>
      <c r="M1880" s="230"/>
      <c r="N1880" s="230"/>
      <c r="O1880" s="230"/>
    </row>
    <row r="1881" spans="11:15" ht="11.25">
      <c r="K1881" s="230"/>
      <c r="L1881" s="230"/>
      <c r="M1881" s="230"/>
      <c r="N1881" s="230"/>
      <c r="O1881" s="230"/>
    </row>
    <row r="1882" spans="11:15" ht="11.25">
      <c r="K1882" s="230"/>
      <c r="L1882" s="230"/>
      <c r="M1882" s="230"/>
      <c r="N1882" s="230"/>
      <c r="O1882" s="230"/>
    </row>
    <row r="1883" spans="11:15" ht="11.25">
      <c r="K1883" s="230"/>
      <c r="L1883" s="230"/>
      <c r="M1883" s="230"/>
      <c r="N1883" s="230"/>
      <c r="O1883" s="230"/>
    </row>
    <row r="1884" spans="11:15" ht="11.25">
      <c r="K1884" s="230"/>
      <c r="L1884" s="230"/>
      <c r="M1884" s="230"/>
      <c r="N1884" s="230"/>
      <c r="O1884" s="230"/>
    </row>
    <row r="1885" spans="11:15" ht="11.25">
      <c r="K1885" s="230"/>
      <c r="L1885" s="230"/>
      <c r="M1885" s="230"/>
      <c r="N1885" s="230"/>
      <c r="O1885" s="230"/>
    </row>
    <row r="1886" spans="11:15" ht="11.25">
      <c r="K1886" s="230"/>
      <c r="L1886" s="230"/>
      <c r="M1886" s="230"/>
      <c r="N1886" s="230"/>
      <c r="O1886" s="230"/>
    </row>
    <row r="1887" spans="11:15" ht="11.25">
      <c r="K1887" s="230"/>
      <c r="L1887" s="230"/>
      <c r="M1887" s="230"/>
      <c r="N1887" s="230"/>
      <c r="O1887" s="230"/>
    </row>
    <row r="1888" spans="11:15" ht="11.25">
      <c r="K1888" s="230"/>
      <c r="L1888" s="230"/>
      <c r="M1888" s="230"/>
      <c r="N1888" s="230"/>
      <c r="O1888" s="230"/>
    </row>
    <row r="1889" spans="11:15" ht="11.25">
      <c r="K1889" s="230"/>
      <c r="L1889" s="230"/>
      <c r="M1889" s="230"/>
      <c r="N1889" s="230"/>
      <c r="O1889" s="230"/>
    </row>
    <row r="1890" spans="11:15" ht="11.25">
      <c r="K1890" s="230"/>
      <c r="L1890" s="230"/>
      <c r="M1890" s="230"/>
      <c r="N1890" s="230"/>
      <c r="O1890" s="230"/>
    </row>
    <row r="1891" spans="11:15" ht="11.25">
      <c r="K1891" s="230"/>
      <c r="L1891" s="230"/>
      <c r="M1891" s="230"/>
      <c r="N1891" s="230"/>
      <c r="O1891" s="230"/>
    </row>
    <row r="1892" spans="11:15" ht="11.25">
      <c r="K1892" s="230"/>
      <c r="L1892" s="230"/>
      <c r="M1892" s="230"/>
      <c r="N1892" s="230"/>
      <c r="O1892" s="230"/>
    </row>
    <row r="1893" spans="11:15" ht="11.25">
      <c r="K1893" s="230"/>
      <c r="L1893" s="230"/>
      <c r="M1893" s="230"/>
      <c r="N1893" s="230"/>
      <c r="O1893" s="230"/>
    </row>
    <row r="1894" spans="11:15" ht="11.25">
      <c r="K1894" s="230"/>
      <c r="L1894" s="230"/>
      <c r="M1894" s="230"/>
      <c r="N1894" s="230"/>
      <c r="O1894" s="230"/>
    </row>
    <row r="1895" spans="11:15" ht="11.25">
      <c r="K1895" s="230"/>
      <c r="L1895" s="230"/>
      <c r="M1895" s="230"/>
      <c r="N1895" s="230"/>
      <c r="O1895" s="230"/>
    </row>
    <row r="1896" spans="11:15" ht="11.25">
      <c r="K1896" s="230"/>
      <c r="L1896" s="230"/>
      <c r="M1896" s="230"/>
      <c r="N1896" s="230"/>
      <c r="O1896" s="230"/>
    </row>
    <row r="1897" spans="11:15" ht="11.25">
      <c r="K1897" s="230"/>
      <c r="L1897" s="230"/>
      <c r="M1897" s="230"/>
      <c r="N1897" s="230"/>
      <c r="O1897" s="230"/>
    </row>
    <row r="1898" spans="11:15" ht="11.25">
      <c r="K1898" s="230"/>
      <c r="L1898" s="230"/>
      <c r="M1898" s="230"/>
      <c r="N1898" s="230"/>
      <c r="O1898" s="230"/>
    </row>
    <row r="1899" spans="11:15" ht="11.25">
      <c r="K1899" s="230"/>
      <c r="L1899" s="230"/>
      <c r="M1899" s="230"/>
      <c r="N1899" s="230"/>
      <c r="O1899" s="230"/>
    </row>
    <row r="1900" spans="11:15" ht="11.25">
      <c r="K1900" s="230"/>
      <c r="L1900" s="230"/>
      <c r="M1900" s="230"/>
      <c r="N1900" s="230"/>
      <c r="O1900" s="230"/>
    </row>
    <row r="1901" spans="11:15" ht="11.25">
      <c r="K1901" s="230"/>
      <c r="L1901" s="230"/>
      <c r="M1901" s="230"/>
      <c r="N1901" s="230"/>
      <c r="O1901" s="230"/>
    </row>
    <row r="1902" spans="11:15" ht="11.25">
      <c r="K1902" s="230"/>
      <c r="L1902" s="230"/>
      <c r="M1902" s="230"/>
      <c r="N1902" s="230"/>
      <c r="O1902" s="230"/>
    </row>
    <row r="1903" spans="11:15" ht="11.25">
      <c r="K1903" s="230"/>
      <c r="L1903" s="230"/>
      <c r="M1903" s="230"/>
      <c r="N1903" s="230"/>
      <c r="O1903" s="230"/>
    </row>
    <row r="1904" spans="11:15" ht="11.25">
      <c r="K1904" s="230"/>
      <c r="L1904" s="230"/>
      <c r="M1904" s="230"/>
      <c r="N1904" s="230"/>
      <c r="O1904" s="230"/>
    </row>
    <row r="1905" spans="11:15" ht="11.25">
      <c r="K1905" s="230"/>
      <c r="L1905" s="230"/>
      <c r="M1905" s="230"/>
      <c r="N1905" s="230"/>
      <c r="O1905" s="230"/>
    </row>
    <row r="1906" spans="11:15" ht="11.25">
      <c r="K1906" s="230"/>
      <c r="L1906" s="230"/>
      <c r="M1906" s="230"/>
      <c r="N1906" s="230"/>
      <c r="O1906" s="230"/>
    </row>
    <row r="1907" spans="11:15" ht="11.25">
      <c r="K1907" s="230"/>
      <c r="L1907" s="230"/>
      <c r="M1907" s="230"/>
      <c r="N1907" s="230"/>
      <c r="O1907" s="230"/>
    </row>
    <row r="1908" spans="11:15" ht="11.25">
      <c r="K1908" s="230"/>
      <c r="L1908" s="230"/>
      <c r="M1908" s="230"/>
      <c r="N1908" s="230"/>
      <c r="O1908" s="230"/>
    </row>
    <row r="1909" spans="11:15" ht="11.25">
      <c r="K1909" s="230"/>
      <c r="L1909" s="230"/>
      <c r="M1909" s="230"/>
      <c r="N1909" s="230"/>
      <c r="O1909" s="230"/>
    </row>
    <row r="1910" spans="11:15" ht="11.25">
      <c r="K1910" s="230"/>
      <c r="L1910" s="230"/>
      <c r="M1910" s="230"/>
      <c r="N1910" s="230"/>
      <c r="O1910" s="230"/>
    </row>
    <row r="1911" spans="11:15" ht="11.25">
      <c r="K1911" s="230"/>
      <c r="L1911" s="230"/>
      <c r="M1911" s="230"/>
      <c r="N1911" s="230"/>
      <c r="O1911" s="230"/>
    </row>
    <row r="1912" spans="11:15" ht="11.25">
      <c r="K1912" s="230"/>
      <c r="L1912" s="230"/>
      <c r="M1912" s="230"/>
      <c r="N1912" s="230"/>
      <c r="O1912" s="230"/>
    </row>
    <row r="1913" spans="11:15" ht="11.25">
      <c r="K1913" s="230"/>
      <c r="L1913" s="230"/>
      <c r="M1913" s="230"/>
      <c r="N1913" s="230"/>
      <c r="O1913" s="230"/>
    </row>
    <row r="1914" spans="11:15" ht="11.25">
      <c r="K1914" s="230"/>
      <c r="L1914" s="230"/>
      <c r="M1914" s="230"/>
      <c r="N1914" s="230"/>
      <c r="O1914" s="230"/>
    </row>
    <row r="1915" spans="11:15" ht="11.25">
      <c r="K1915" s="230"/>
      <c r="L1915" s="230"/>
      <c r="M1915" s="230"/>
      <c r="N1915" s="230"/>
      <c r="O1915" s="230"/>
    </row>
    <row r="1916" spans="11:15" ht="11.25">
      <c r="K1916" s="230"/>
      <c r="L1916" s="230"/>
      <c r="M1916" s="230"/>
      <c r="N1916" s="230"/>
      <c r="O1916" s="230"/>
    </row>
    <row r="1917" spans="11:15" ht="11.25">
      <c r="K1917" s="230"/>
      <c r="L1917" s="230"/>
      <c r="M1917" s="230"/>
      <c r="N1917" s="230"/>
      <c r="O1917" s="230"/>
    </row>
    <row r="1918" spans="11:15" ht="11.25">
      <c r="K1918" s="230"/>
      <c r="L1918" s="230"/>
      <c r="M1918" s="230"/>
      <c r="N1918" s="230"/>
      <c r="O1918" s="230"/>
    </row>
    <row r="1919" spans="11:15" ht="11.25">
      <c r="K1919" s="230"/>
      <c r="L1919" s="230"/>
      <c r="M1919" s="230"/>
      <c r="N1919" s="230"/>
      <c r="O1919" s="230"/>
    </row>
    <row r="1920" spans="11:15" ht="11.25">
      <c r="K1920" s="230"/>
      <c r="L1920" s="230"/>
      <c r="M1920" s="230"/>
      <c r="N1920" s="230"/>
      <c r="O1920" s="230"/>
    </row>
    <row r="1921" spans="11:15" ht="11.25">
      <c r="K1921" s="230"/>
      <c r="L1921" s="230"/>
      <c r="M1921" s="230"/>
      <c r="N1921" s="230"/>
      <c r="O1921" s="230"/>
    </row>
    <row r="1922" spans="11:15" ht="11.25">
      <c r="K1922" s="230"/>
      <c r="L1922" s="230"/>
      <c r="M1922" s="230"/>
      <c r="N1922" s="230"/>
      <c r="O1922" s="230"/>
    </row>
    <row r="1923" spans="11:15" ht="11.25">
      <c r="K1923" s="230"/>
      <c r="L1923" s="230"/>
      <c r="M1923" s="230"/>
      <c r="N1923" s="230"/>
      <c r="O1923" s="230"/>
    </row>
    <row r="1924" spans="11:15" ht="11.25">
      <c r="K1924" s="230"/>
      <c r="L1924" s="230"/>
      <c r="M1924" s="230"/>
      <c r="N1924" s="230"/>
      <c r="O1924" s="230"/>
    </row>
    <row r="1925" spans="11:15" ht="11.25">
      <c r="K1925" s="230"/>
      <c r="L1925" s="230"/>
      <c r="M1925" s="230"/>
      <c r="N1925" s="230"/>
      <c r="O1925" s="230"/>
    </row>
    <row r="1926" spans="11:15" ht="11.25">
      <c r="K1926" s="230"/>
      <c r="L1926" s="230"/>
      <c r="M1926" s="230"/>
      <c r="N1926" s="230"/>
      <c r="O1926" s="230"/>
    </row>
    <row r="1927" spans="11:15" ht="11.25">
      <c r="K1927" s="230"/>
      <c r="L1927" s="230"/>
      <c r="M1927" s="230"/>
      <c r="N1927" s="230"/>
      <c r="O1927" s="230"/>
    </row>
    <row r="1928" spans="11:15" ht="11.25">
      <c r="K1928" s="230"/>
      <c r="L1928" s="230"/>
      <c r="M1928" s="230"/>
      <c r="N1928" s="230"/>
      <c r="O1928" s="230"/>
    </row>
    <row r="1929" spans="11:15" ht="11.25">
      <c r="K1929" s="230"/>
      <c r="L1929" s="230"/>
      <c r="M1929" s="230"/>
      <c r="N1929" s="230"/>
      <c r="O1929" s="230"/>
    </row>
    <row r="1930" spans="11:15" ht="11.25">
      <c r="K1930" s="230"/>
      <c r="L1930" s="230"/>
      <c r="M1930" s="230"/>
      <c r="N1930" s="230"/>
      <c r="O1930" s="230"/>
    </row>
    <row r="1931" spans="11:15" ht="11.25">
      <c r="K1931" s="230"/>
      <c r="L1931" s="230"/>
      <c r="M1931" s="230"/>
      <c r="N1931" s="230"/>
      <c r="O1931" s="230"/>
    </row>
    <row r="1932" spans="11:15" ht="11.25">
      <c r="K1932" s="230"/>
      <c r="L1932" s="230"/>
      <c r="M1932" s="230"/>
      <c r="N1932" s="230"/>
      <c r="O1932" s="230"/>
    </row>
    <row r="1933" spans="11:15" ht="11.25">
      <c r="K1933" s="230"/>
      <c r="L1933" s="230"/>
      <c r="M1933" s="230"/>
      <c r="N1933" s="230"/>
      <c r="O1933" s="230"/>
    </row>
    <row r="1934" spans="11:15" ht="11.25">
      <c r="K1934" s="230"/>
      <c r="L1934" s="230"/>
      <c r="M1934" s="230"/>
      <c r="N1934" s="230"/>
      <c r="O1934" s="230"/>
    </row>
    <row r="1935" spans="11:15" ht="11.25">
      <c r="K1935" s="230"/>
      <c r="L1935" s="230"/>
      <c r="M1935" s="230"/>
      <c r="N1935" s="230"/>
      <c r="O1935" s="230"/>
    </row>
    <row r="1936" spans="11:15" ht="11.25">
      <c r="K1936" s="230"/>
      <c r="L1936" s="230"/>
      <c r="M1936" s="230"/>
      <c r="N1936" s="230"/>
      <c r="O1936" s="230"/>
    </row>
    <row r="1937" spans="11:15" ht="11.25">
      <c r="K1937" s="230"/>
      <c r="L1937" s="230"/>
      <c r="M1937" s="230"/>
      <c r="N1937" s="230"/>
      <c r="O1937" s="230"/>
    </row>
    <row r="1938" spans="11:15" ht="11.25">
      <c r="K1938" s="230"/>
      <c r="L1938" s="230"/>
      <c r="M1938" s="230"/>
      <c r="N1938" s="230"/>
      <c r="O1938" s="230"/>
    </row>
    <row r="1939" spans="11:15" ht="11.25">
      <c r="K1939" s="230"/>
      <c r="L1939" s="230"/>
      <c r="M1939" s="230"/>
      <c r="N1939" s="230"/>
      <c r="O1939" s="230"/>
    </row>
    <row r="1940" spans="11:15" ht="11.25">
      <c r="K1940" s="230"/>
      <c r="L1940" s="230"/>
      <c r="M1940" s="230"/>
      <c r="N1940" s="230"/>
      <c r="O1940" s="230"/>
    </row>
    <row r="1941" spans="11:15" ht="11.25">
      <c r="K1941" s="230"/>
      <c r="L1941" s="230"/>
      <c r="M1941" s="230"/>
      <c r="N1941" s="230"/>
      <c r="O1941" s="230"/>
    </row>
    <row r="1942" spans="11:15" ht="11.25">
      <c r="K1942" s="230"/>
      <c r="L1942" s="230"/>
      <c r="M1942" s="230"/>
      <c r="N1942" s="230"/>
      <c r="O1942" s="230"/>
    </row>
    <row r="1943" spans="11:15" ht="11.25">
      <c r="K1943" s="230"/>
      <c r="L1943" s="230"/>
      <c r="M1943" s="230"/>
      <c r="N1943" s="230"/>
      <c r="O1943" s="230"/>
    </row>
    <row r="1944" spans="11:15" ht="11.25">
      <c r="K1944" s="230"/>
      <c r="L1944" s="230"/>
      <c r="M1944" s="230"/>
      <c r="N1944" s="230"/>
      <c r="O1944" s="230"/>
    </row>
    <row r="1945" spans="11:15" ht="11.25">
      <c r="K1945" s="230"/>
      <c r="L1945" s="230"/>
      <c r="M1945" s="230"/>
      <c r="N1945" s="230"/>
      <c r="O1945" s="230"/>
    </row>
    <row r="1946" spans="11:15" ht="11.25">
      <c r="K1946" s="230"/>
      <c r="L1946" s="230"/>
      <c r="M1946" s="230"/>
      <c r="N1946" s="230"/>
      <c r="O1946" s="230"/>
    </row>
    <row r="1947" spans="11:15" ht="11.25">
      <c r="K1947" s="230"/>
      <c r="L1947" s="230"/>
      <c r="M1947" s="230"/>
      <c r="N1947" s="230"/>
      <c r="O1947" s="230"/>
    </row>
    <row r="1948" spans="11:15" ht="11.25">
      <c r="K1948" s="230"/>
      <c r="L1948" s="230"/>
      <c r="M1948" s="230"/>
      <c r="N1948" s="230"/>
      <c r="O1948" s="230"/>
    </row>
    <row r="1949" spans="11:15" ht="11.25">
      <c r="K1949" s="230"/>
      <c r="L1949" s="230"/>
      <c r="M1949" s="230"/>
      <c r="N1949" s="230"/>
      <c r="O1949" s="230"/>
    </row>
    <row r="1950" spans="11:15" ht="11.25">
      <c r="K1950" s="230"/>
      <c r="L1950" s="230"/>
      <c r="M1950" s="230"/>
      <c r="N1950" s="230"/>
      <c r="O1950" s="230"/>
    </row>
    <row r="1951" spans="11:15" ht="11.25">
      <c r="K1951" s="230"/>
      <c r="L1951" s="230"/>
      <c r="M1951" s="230"/>
      <c r="N1951" s="230"/>
      <c r="O1951" s="230"/>
    </row>
    <row r="1952" spans="11:15" ht="11.25">
      <c r="K1952" s="230"/>
      <c r="L1952" s="230"/>
      <c r="M1952" s="230"/>
      <c r="N1952" s="230"/>
      <c r="O1952" s="230"/>
    </row>
    <row r="1953" spans="11:15" ht="11.25">
      <c r="K1953" s="230"/>
      <c r="L1953" s="230"/>
      <c r="M1953" s="230"/>
      <c r="N1953" s="230"/>
      <c r="O1953" s="230"/>
    </row>
    <row r="1954" spans="11:15" ht="11.25">
      <c r="K1954" s="230"/>
      <c r="L1954" s="230"/>
      <c r="M1954" s="230"/>
      <c r="N1954" s="230"/>
      <c r="O1954" s="230"/>
    </row>
    <row r="1955" spans="11:15" ht="11.25">
      <c r="K1955" s="230"/>
      <c r="L1955" s="230"/>
      <c r="M1955" s="230"/>
      <c r="N1955" s="230"/>
      <c r="O1955" s="230"/>
    </row>
    <row r="1956" spans="11:15" ht="11.25">
      <c r="K1956" s="230"/>
      <c r="L1956" s="230"/>
      <c r="M1956" s="230"/>
      <c r="N1956" s="230"/>
      <c r="O1956" s="230"/>
    </row>
    <row r="1957" spans="11:15" ht="11.25">
      <c r="K1957" s="230"/>
      <c r="L1957" s="230"/>
      <c r="M1957" s="230"/>
      <c r="N1957" s="230"/>
      <c r="O1957" s="230"/>
    </row>
    <row r="1958" spans="11:15" ht="11.25">
      <c r="K1958" s="230"/>
      <c r="L1958" s="230"/>
      <c r="M1958" s="230"/>
      <c r="N1958" s="230"/>
      <c r="O1958" s="230"/>
    </row>
    <row r="1959" spans="11:15" ht="11.25">
      <c r="K1959" s="230"/>
      <c r="L1959" s="230"/>
      <c r="M1959" s="230"/>
      <c r="N1959" s="230"/>
      <c r="O1959" s="230"/>
    </row>
    <row r="1960" spans="11:15" ht="11.25">
      <c r="K1960" s="230"/>
      <c r="L1960" s="230"/>
      <c r="M1960" s="230"/>
      <c r="N1960" s="230"/>
      <c r="O1960" s="230"/>
    </row>
    <row r="1961" spans="11:15" ht="11.25">
      <c r="K1961" s="230"/>
      <c r="L1961" s="230"/>
      <c r="M1961" s="230"/>
      <c r="N1961" s="230"/>
      <c r="O1961" s="230"/>
    </row>
    <row r="1962" spans="11:15" ht="11.25">
      <c r="K1962" s="230"/>
      <c r="L1962" s="230"/>
      <c r="M1962" s="230"/>
      <c r="N1962" s="230"/>
      <c r="O1962" s="230"/>
    </row>
    <row r="1963" spans="11:15" ht="11.25">
      <c r="K1963" s="230"/>
      <c r="L1963" s="230"/>
      <c r="M1963" s="230"/>
      <c r="N1963" s="230"/>
      <c r="O1963" s="230"/>
    </row>
    <row r="1964" spans="11:15" ht="11.25">
      <c r="K1964" s="230"/>
      <c r="L1964" s="230"/>
      <c r="M1964" s="230"/>
      <c r="N1964" s="230"/>
      <c r="O1964" s="230"/>
    </row>
    <row r="1965" spans="11:15" ht="11.25">
      <c r="K1965" s="230"/>
      <c r="L1965" s="230"/>
      <c r="M1965" s="230"/>
      <c r="N1965" s="230"/>
      <c r="O1965" s="230"/>
    </row>
    <row r="1966" spans="11:15" ht="11.25">
      <c r="K1966" s="230"/>
      <c r="L1966" s="230"/>
      <c r="M1966" s="230"/>
      <c r="N1966" s="230"/>
      <c r="O1966" s="230"/>
    </row>
    <row r="1967" spans="11:15" ht="11.25">
      <c r="K1967" s="230"/>
      <c r="L1967" s="230"/>
      <c r="M1967" s="230"/>
      <c r="N1967" s="230"/>
      <c r="O1967" s="230"/>
    </row>
    <row r="1968" spans="11:15" ht="11.25">
      <c r="K1968" s="230"/>
      <c r="L1968" s="230"/>
      <c r="M1968" s="230"/>
      <c r="N1968" s="230"/>
      <c r="O1968" s="230"/>
    </row>
    <row r="1969" spans="11:15" ht="11.25">
      <c r="K1969" s="230"/>
      <c r="L1969" s="230"/>
      <c r="M1969" s="230"/>
      <c r="N1969" s="230"/>
      <c r="O1969" s="230"/>
    </row>
    <row r="1970" spans="11:15" ht="11.25">
      <c r="K1970" s="230"/>
      <c r="L1970" s="230"/>
      <c r="M1970" s="230"/>
      <c r="N1970" s="230"/>
      <c r="O1970" s="230"/>
    </row>
    <row r="1971" spans="11:15" ht="11.25">
      <c r="K1971" s="230"/>
      <c r="L1971" s="230"/>
      <c r="M1971" s="230"/>
      <c r="N1971" s="230"/>
      <c r="O1971" s="230"/>
    </row>
    <row r="1972" spans="11:15" ht="11.25">
      <c r="K1972" s="230"/>
      <c r="L1972" s="230"/>
      <c r="M1972" s="230"/>
      <c r="N1972" s="230"/>
      <c r="O1972" s="230"/>
    </row>
    <row r="1973" spans="11:15" ht="11.25">
      <c r="K1973" s="230"/>
      <c r="L1973" s="230"/>
      <c r="M1973" s="230"/>
      <c r="N1973" s="230"/>
      <c r="O1973" s="230"/>
    </row>
    <row r="1974" spans="11:15" ht="11.25">
      <c r="K1974" s="230"/>
      <c r="L1974" s="230"/>
      <c r="M1974" s="230"/>
      <c r="N1974" s="230"/>
      <c r="O1974" s="230"/>
    </row>
    <row r="1975" spans="11:15" ht="11.25">
      <c r="K1975" s="230"/>
      <c r="L1975" s="230"/>
      <c r="M1975" s="230"/>
      <c r="N1975" s="230"/>
      <c r="O1975" s="230"/>
    </row>
    <row r="1976" spans="11:15" ht="11.25">
      <c r="K1976" s="230"/>
      <c r="L1976" s="230"/>
      <c r="M1976" s="230"/>
      <c r="N1976" s="230"/>
      <c r="O1976" s="230"/>
    </row>
    <row r="1977" spans="11:15" ht="11.25">
      <c r="K1977" s="230"/>
      <c r="L1977" s="230"/>
      <c r="M1977" s="230"/>
      <c r="N1977" s="230"/>
      <c r="O1977" s="230"/>
    </row>
    <row r="1978" spans="11:15" ht="11.25">
      <c r="K1978" s="230"/>
      <c r="L1978" s="230"/>
      <c r="M1978" s="230"/>
      <c r="N1978" s="230"/>
      <c r="O1978" s="230"/>
    </row>
    <row r="1979" spans="11:15" ht="11.25">
      <c r="K1979" s="230"/>
      <c r="L1979" s="230"/>
      <c r="M1979" s="230"/>
      <c r="N1979" s="230"/>
      <c r="O1979" s="230"/>
    </row>
    <row r="1980" spans="11:15" ht="11.25">
      <c r="K1980" s="230"/>
      <c r="L1980" s="230"/>
      <c r="M1980" s="230"/>
      <c r="N1980" s="230"/>
      <c r="O1980" s="230"/>
    </row>
    <row r="1981" spans="11:15" ht="11.25">
      <c r="K1981" s="230"/>
      <c r="L1981" s="230"/>
      <c r="M1981" s="230"/>
      <c r="N1981" s="230"/>
      <c r="O1981" s="230"/>
    </row>
    <row r="1982" spans="11:15" ht="11.25">
      <c r="K1982" s="230"/>
      <c r="L1982" s="230"/>
      <c r="M1982" s="230"/>
      <c r="N1982" s="230"/>
      <c r="O1982" s="230"/>
    </row>
    <row r="1983" spans="11:15" ht="11.25">
      <c r="K1983" s="230"/>
      <c r="L1983" s="230"/>
      <c r="M1983" s="230"/>
      <c r="N1983" s="230"/>
      <c r="O1983" s="230"/>
    </row>
    <row r="1984" spans="11:15" ht="11.25">
      <c r="K1984" s="230"/>
      <c r="L1984" s="230"/>
      <c r="M1984" s="230"/>
      <c r="N1984" s="230"/>
      <c r="O1984" s="230"/>
    </row>
    <row r="1985" spans="11:15" ht="11.25">
      <c r="K1985" s="230"/>
      <c r="L1985" s="230"/>
      <c r="M1985" s="230"/>
      <c r="N1985" s="230"/>
      <c r="O1985" s="230"/>
    </row>
    <row r="1986" spans="11:15" ht="11.25">
      <c r="K1986" s="230"/>
      <c r="L1986" s="230"/>
      <c r="M1986" s="230"/>
      <c r="N1986" s="230"/>
      <c r="O1986" s="230"/>
    </row>
    <row r="1987" spans="11:15" ht="11.25">
      <c r="K1987" s="230"/>
      <c r="L1987" s="230"/>
      <c r="M1987" s="230"/>
      <c r="N1987" s="230"/>
      <c r="O1987" s="230"/>
    </row>
    <row r="1988" spans="11:15" ht="11.25">
      <c r="K1988" s="230"/>
      <c r="L1988" s="230"/>
      <c r="M1988" s="230"/>
      <c r="N1988" s="230"/>
      <c r="O1988" s="230"/>
    </row>
    <row r="1989" spans="11:15" ht="11.25">
      <c r="K1989" s="230"/>
      <c r="L1989" s="230"/>
      <c r="M1989" s="230"/>
      <c r="N1989" s="230"/>
      <c r="O1989" s="230"/>
    </row>
    <row r="1990" spans="11:15" ht="11.25">
      <c r="K1990" s="230"/>
      <c r="L1990" s="230"/>
      <c r="M1990" s="230"/>
      <c r="N1990" s="230"/>
      <c r="O1990" s="230"/>
    </row>
    <row r="1991" spans="11:15" ht="11.25">
      <c r="K1991" s="230"/>
      <c r="L1991" s="230"/>
      <c r="M1991" s="230"/>
      <c r="N1991" s="230"/>
      <c r="O1991" s="230"/>
    </row>
    <row r="1992" spans="11:15" ht="11.25">
      <c r="K1992" s="230"/>
      <c r="L1992" s="230"/>
      <c r="M1992" s="230"/>
      <c r="N1992" s="230"/>
      <c r="O1992" s="230"/>
    </row>
    <row r="1993" spans="11:15" ht="11.25">
      <c r="K1993" s="230"/>
      <c r="L1993" s="230"/>
      <c r="M1993" s="230"/>
      <c r="N1993" s="230"/>
      <c r="O1993" s="230"/>
    </row>
    <row r="1994" spans="11:15" ht="11.25">
      <c r="K1994" s="230"/>
      <c r="L1994" s="230"/>
      <c r="M1994" s="230"/>
      <c r="N1994" s="230"/>
      <c r="O1994" s="230"/>
    </row>
    <row r="1995" spans="11:15" ht="11.25">
      <c r="K1995" s="230"/>
      <c r="L1995" s="230"/>
      <c r="M1995" s="230"/>
      <c r="N1995" s="230"/>
      <c r="O1995" s="230"/>
    </row>
    <row r="1996" spans="11:15" ht="11.25">
      <c r="K1996" s="230"/>
      <c r="L1996" s="230"/>
      <c r="M1996" s="230"/>
      <c r="N1996" s="230"/>
      <c r="O1996" s="230"/>
    </row>
    <row r="1997" spans="11:15" ht="11.25">
      <c r="K1997" s="230"/>
      <c r="L1997" s="230"/>
      <c r="M1997" s="230"/>
      <c r="N1997" s="230"/>
      <c r="O1997" s="230"/>
    </row>
    <row r="1998" spans="11:15" ht="11.25">
      <c r="K1998" s="230"/>
      <c r="L1998" s="230"/>
      <c r="M1998" s="230"/>
      <c r="N1998" s="230"/>
      <c r="O1998" s="230"/>
    </row>
    <row r="1999" spans="11:15" ht="11.25">
      <c r="K1999" s="230"/>
      <c r="L1999" s="230"/>
      <c r="M1999" s="230"/>
      <c r="N1999" s="230"/>
      <c r="O1999" s="230"/>
    </row>
    <row r="2000" spans="11:15" ht="11.25">
      <c r="K2000" s="230"/>
      <c r="L2000" s="230"/>
      <c r="M2000" s="230"/>
      <c r="N2000" s="230"/>
      <c r="O2000" s="230"/>
    </row>
    <row r="2001" spans="11:15" ht="11.25">
      <c r="K2001" s="230"/>
      <c r="L2001" s="230"/>
      <c r="M2001" s="230"/>
      <c r="N2001" s="230"/>
      <c r="O2001" s="230"/>
    </row>
    <row r="2002" spans="11:15" ht="11.25">
      <c r="K2002" s="230"/>
      <c r="L2002" s="230"/>
      <c r="M2002" s="230"/>
      <c r="N2002" s="230"/>
      <c r="O2002" s="230"/>
    </row>
    <row r="2003" spans="11:15" ht="11.25">
      <c r="K2003" s="230"/>
      <c r="L2003" s="230"/>
      <c r="M2003" s="230"/>
      <c r="N2003" s="230"/>
      <c r="O2003" s="230"/>
    </row>
    <row r="2004" spans="11:15" ht="11.25">
      <c r="K2004" s="230"/>
      <c r="L2004" s="230"/>
      <c r="M2004" s="230"/>
      <c r="N2004" s="230"/>
      <c r="O2004" s="230"/>
    </row>
    <row r="2005" spans="11:15" ht="11.25">
      <c r="K2005" s="230"/>
      <c r="L2005" s="230"/>
      <c r="M2005" s="230"/>
      <c r="N2005" s="230"/>
      <c r="O2005" s="230"/>
    </row>
    <row r="2006" spans="11:15" ht="11.25">
      <c r="K2006" s="230"/>
      <c r="L2006" s="230"/>
      <c r="M2006" s="230"/>
      <c r="N2006" s="230"/>
      <c r="O2006" s="230"/>
    </row>
    <row r="2007" spans="11:15" ht="11.25">
      <c r="K2007" s="230"/>
      <c r="L2007" s="230"/>
      <c r="M2007" s="230"/>
      <c r="N2007" s="230"/>
      <c r="O2007" s="230"/>
    </row>
    <row r="2008" spans="11:15" ht="11.25">
      <c r="K2008" s="230"/>
      <c r="L2008" s="230"/>
      <c r="M2008" s="230"/>
      <c r="N2008" s="230"/>
      <c r="O2008" s="230"/>
    </row>
    <row r="2009" spans="11:15" ht="11.25">
      <c r="K2009" s="230"/>
      <c r="L2009" s="230"/>
      <c r="M2009" s="230"/>
      <c r="N2009" s="230"/>
      <c r="O2009" s="230"/>
    </row>
    <row r="2010" spans="11:15" ht="11.25">
      <c r="K2010" s="230"/>
      <c r="L2010" s="230"/>
      <c r="M2010" s="230"/>
      <c r="N2010" s="230"/>
      <c r="O2010" s="230"/>
    </row>
    <row r="2011" spans="11:15" ht="11.25">
      <c r="K2011" s="230"/>
      <c r="L2011" s="230"/>
      <c r="M2011" s="230"/>
      <c r="N2011" s="230"/>
      <c r="O2011" s="230"/>
    </row>
    <row r="2012" spans="11:15" ht="11.25">
      <c r="K2012" s="230"/>
      <c r="L2012" s="230"/>
      <c r="M2012" s="230"/>
      <c r="N2012" s="230"/>
      <c r="O2012" s="230"/>
    </row>
    <row r="2013" spans="11:15" ht="11.25">
      <c r="K2013" s="230"/>
      <c r="L2013" s="230"/>
      <c r="M2013" s="230"/>
      <c r="N2013" s="230"/>
      <c r="O2013" s="230"/>
    </row>
    <row r="2014" spans="11:15" ht="11.25">
      <c r="K2014" s="230"/>
      <c r="L2014" s="230"/>
      <c r="M2014" s="230"/>
      <c r="N2014" s="230"/>
      <c r="O2014" s="230"/>
    </row>
    <row r="2015" spans="11:15" ht="11.25">
      <c r="K2015" s="230"/>
      <c r="L2015" s="230"/>
      <c r="M2015" s="230"/>
      <c r="N2015" s="230"/>
      <c r="O2015" s="230"/>
    </row>
    <row r="2016" spans="11:15" ht="11.25">
      <c r="K2016" s="230"/>
      <c r="L2016" s="230"/>
      <c r="M2016" s="230"/>
      <c r="N2016" s="230"/>
      <c r="O2016" s="230"/>
    </row>
    <row r="2017" spans="11:15" ht="11.25">
      <c r="K2017" s="230"/>
      <c r="L2017" s="230"/>
      <c r="M2017" s="230"/>
      <c r="N2017" s="230"/>
      <c r="O2017" s="230"/>
    </row>
    <row r="2018" spans="11:15" ht="11.25">
      <c r="K2018" s="230"/>
      <c r="L2018" s="230"/>
      <c r="M2018" s="230"/>
      <c r="N2018" s="230"/>
      <c r="O2018" s="230"/>
    </row>
    <row r="2019" spans="11:15" ht="11.25">
      <c r="K2019" s="230"/>
      <c r="L2019" s="230"/>
      <c r="M2019" s="230"/>
      <c r="N2019" s="230"/>
      <c r="O2019" s="230"/>
    </row>
    <row r="2020" spans="11:15" ht="11.25">
      <c r="K2020" s="230"/>
      <c r="L2020" s="230"/>
      <c r="M2020" s="230"/>
      <c r="N2020" s="230"/>
      <c r="O2020" s="230"/>
    </row>
    <row r="2021" spans="11:15" ht="11.25">
      <c r="K2021" s="230"/>
      <c r="L2021" s="230"/>
      <c r="M2021" s="230"/>
      <c r="N2021" s="230"/>
      <c r="O2021" s="230"/>
    </row>
    <row r="2022" spans="11:15" ht="11.25">
      <c r="K2022" s="230"/>
      <c r="L2022" s="230"/>
      <c r="M2022" s="230"/>
      <c r="N2022" s="230"/>
      <c r="O2022" s="230"/>
    </row>
    <row r="2023" spans="11:15" ht="11.25">
      <c r="K2023" s="230"/>
      <c r="L2023" s="230"/>
      <c r="M2023" s="230"/>
      <c r="N2023" s="230"/>
      <c r="O2023" s="230"/>
    </row>
    <row r="2024" spans="11:15" ht="11.25">
      <c r="K2024" s="230"/>
      <c r="L2024" s="230"/>
      <c r="M2024" s="230"/>
      <c r="N2024" s="230"/>
      <c r="O2024" s="230"/>
    </row>
    <row r="2025" spans="11:15" ht="11.25">
      <c r="K2025" s="230"/>
      <c r="L2025" s="230"/>
      <c r="M2025" s="230"/>
      <c r="N2025" s="230"/>
      <c r="O2025" s="230"/>
    </row>
    <row r="2026" spans="11:15" ht="11.25">
      <c r="K2026" s="230"/>
      <c r="L2026" s="230"/>
      <c r="M2026" s="230"/>
      <c r="N2026" s="230"/>
      <c r="O2026" s="230"/>
    </row>
    <row r="2027" spans="11:15" ht="11.25">
      <c r="K2027" s="230"/>
      <c r="L2027" s="230"/>
      <c r="M2027" s="230"/>
      <c r="N2027" s="230"/>
      <c r="O2027" s="230"/>
    </row>
    <row r="2028" spans="11:15" ht="11.25">
      <c r="K2028" s="230"/>
      <c r="L2028" s="230"/>
      <c r="M2028" s="230"/>
      <c r="N2028" s="230"/>
      <c r="O2028" s="230"/>
    </row>
    <row r="2029" spans="11:15" ht="11.25">
      <c r="K2029" s="230"/>
      <c r="L2029" s="230"/>
      <c r="M2029" s="230"/>
      <c r="N2029" s="230"/>
      <c r="O2029" s="230"/>
    </row>
    <row r="2030" spans="11:15" ht="11.25">
      <c r="K2030" s="230"/>
      <c r="L2030" s="230"/>
      <c r="M2030" s="230"/>
      <c r="N2030" s="230"/>
      <c r="O2030" s="230"/>
    </row>
    <row r="2031" spans="11:15" ht="11.25">
      <c r="K2031" s="230"/>
      <c r="L2031" s="230"/>
      <c r="M2031" s="230"/>
      <c r="N2031" s="230"/>
      <c r="O2031" s="230"/>
    </row>
    <row r="2032" spans="11:15" ht="11.25">
      <c r="K2032" s="230"/>
      <c r="L2032" s="230"/>
      <c r="M2032" s="230"/>
      <c r="N2032" s="230"/>
      <c r="O2032" s="230"/>
    </row>
    <row r="2033" spans="11:15" ht="11.25">
      <c r="K2033" s="230"/>
      <c r="L2033" s="230"/>
      <c r="M2033" s="230"/>
      <c r="N2033" s="230"/>
      <c r="O2033" s="230"/>
    </row>
    <row r="2034" spans="11:15" ht="11.25">
      <c r="K2034" s="230"/>
      <c r="L2034" s="230"/>
      <c r="M2034" s="230"/>
      <c r="N2034" s="230"/>
      <c r="O2034" s="230"/>
    </row>
    <row r="2035" spans="11:15" ht="11.25">
      <c r="K2035" s="230"/>
      <c r="L2035" s="230"/>
      <c r="M2035" s="230"/>
      <c r="N2035" s="230"/>
      <c r="O2035" s="230"/>
    </row>
    <row r="2036" spans="11:15" ht="11.25">
      <c r="K2036" s="230"/>
      <c r="L2036" s="230"/>
      <c r="M2036" s="230"/>
      <c r="N2036" s="230"/>
      <c r="O2036" s="230"/>
    </row>
    <row r="2037" spans="11:15" ht="11.25">
      <c r="K2037" s="230"/>
      <c r="L2037" s="230"/>
      <c r="M2037" s="230"/>
      <c r="N2037" s="230"/>
      <c r="O2037" s="230"/>
    </row>
    <row r="2038" spans="11:15" ht="11.25">
      <c r="K2038" s="230"/>
      <c r="L2038" s="230"/>
      <c r="M2038" s="230"/>
      <c r="N2038" s="230"/>
      <c r="O2038" s="230"/>
    </row>
    <row r="2039" spans="11:15" ht="11.25">
      <c r="K2039" s="230"/>
      <c r="L2039" s="230"/>
      <c r="M2039" s="230"/>
      <c r="N2039" s="230"/>
      <c r="O2039" s="230"/>
    </row>
    <row r="2040" spans="11:15" ht="11.25">
      <c r="K2040" s="230"/>
      <c r="L2040" s="230"/>
      <c r="M2040" s="230"/>
      <c r="N2040" s="230"/>
      <c r="O2040" s="230"/>
    </row>
    <row r="2041" spans="11:15" ht="11.25">
      <c r="K2041" s="230"/>
      <c r="L2041" s="230"/>
      <c r="M2041" s="230"/>
      <c r="N2041" s="230"/>
      <c r="O2041" s="230"/>
    </row>
    <row r="2042" spans="11:15" ht="11.25">
      <c r="K2042" s="230"/>
      <c r="L2042" s="230"/>
      <c r="M2042" s="230"/>
      <c r="N2042" s="230"/>
      <c r="O2042" s="230"/>
    </row>
    <row r="2043" spans="11:15" ht="11.25">
      <c r="K2043" s="230"/>
      <c r="L2043" s="230"/>
      <c r="M2043" s="230"/>
      <c r="N2043" s="230"/>
      <c r="O2043" s="230"/>
    </row>
    <row r="2044" spans="11:15" ht="11.25">
      <c r="K2044" s="230"/>
      <c r="L2044" s="230"/>
      <c r="M2044" s="230"/>
      <c r="N2044" s="230"/>
      <c r="O2044" s="230"/>
    </row>
    <row r="2045" spans="11:15" ht="11.25">
      <c r="K2045" s="230"/>
      <c r="L2045" s="230"/>
      <c r="M2045" s="230"/>
      <c r="N2045" s="230"/>
      <c r="O2045" s="230"/>
    </row>
    <row r="2046" spans="11:15" ht="11.25">
      <c r="K2046" s="230"/>
      <c r="L2046" s="230"/>
      <c r="M2046" s="230"/>
      <c r="N2046" s="230"/>
      <c r="O2046" s="230"/>
    </row>
    <row r="2047" spans="11:15" ht="11.25">
      <c r="K2047" s="230"/>
      <c r="L2047" s="230"/>
      <c r="M2047" s="230"/>
      <c r="N2047" s="230"/>
      <c r="O2047" s="230"/>
    </row>
    <row r="2048" spans="11:15" ht="11.25">
      <c r="K2048" s="230"/>
      <c r="L2048" s="230"/>
      <c r="M2048" s="230"/>
      <c r="N2048" s="230"/>
      <c r="O2048" s="230"/>
    </row>
    <row r="2049" spans="11:15" ht="11.25">
      <c r="K2049" s="230"/>
      <c r="L2049" s="230"/>
      <c r="M2049" s="230"/>
      <c r="N2049" s="230"/>
      <c r="O2049" s="230"/>
    </row>
    <row r="2050" spans="11:15" ht="11.25">
      <c r="K2050" s="230"/>
      <c r="L2050" s="230"/>
      <c r="M2050" s="230"/>
      <c r="N2050" s="230"/>
      <c r="O2050" s="230"/>
    </row>
    <row r="2051" spans="11:15" ht="11.25">
      <c r="K2051" s="230"/>
      <c r="L2051" s="230"/>
      <c r="M2051" s="230"/>
      <c r="N2051" s="230"/>
      <c r="O2051" s="230"/>
    </row>
    <row r="2052" spans="11:15" ht="11.25">
      <c r="K2052" s="230"/>
      <c r="L2052" s="230"/>
      <c r="M2052" s="230"/>
      <c r="N2052" s="230"/>
      <c r="O2052" s="230"/>
    </row>
    <row r="2053" spans="11:15" ht="11.25">
      <c r="K2053" s="230"/>
      <c r="L2053" s="230"/>
      <c r="M2053" s="230"/>
      <c r="N2053" s="230"/>
      <c r="O2053" s="230"/>
    </row>
    <row r="2054" spans="11:15" ht="11.25">
      <c r="K2054" s="230"/>
      <c r="L2054" s="230"/>
      <c r="M2054" s="230"/>
      <c r="N2054" s="230"/>
      <c r="O2054" s="230"/>
    </row>
    <row r="2055" spans="11:15" ht="11.25">
      <c r="K2055" s="230"/>
      <c r="L2055" s="230"/>
      <c r="M2055" s="230"/>
      <c r="N2055" s="230"/>
      <c r="O2055" s="230"/>
    </row>
    <row r="2056" spans="11:15" ht="11.25">
      <c r="K2056" s="230"/>
      <c r="L2056" s="230"/>
      <c r="M2056" s="230"/>
      <c r="N2056" s="230"/>
      <c r="O2056" s="230"/>
    </row>
    <row r="2057" spans="11:15" ht="11.25">
      <c r="K2057" s="230"/>
      <c r="L2057" s="230"/>
      <c r="M2057" s="230"/>
      <c r="N2057" s="230"/>
      <c r="O2057" s="230"/>
    </row>
    <row r="2058" spans="11:15" ht="11.25">
      <c r="K2058" s="230"/>
      <c r="L2058" s="230"/>
      <c r="M2058" s="230"/>
      <c r="N2058" s="230"/>
      <c r="O2058" s="230"/>
    </row>
    <row r="2059" spans="11:15" ht="11.25">
      <c r="K2059" s="230"/>
      <c r="L2059" s="230"/>
      <c r="M2059" s="230"/>
      <c r="N2059" s="230"/>
      <c r="O2059" s="230"/>
    </row>
    <row r="2060" spans="11:15" ht="11.25">
      <c r="K2060" s="230"/>
      <c r="L2060" s="230"/>
      <c r="M2060" s="230"/>
      <c r="N2060" s="230"/>
      <c r="O2060" s="230"/>
    </row>
    <row r="2061" spans="11:15" ht="11.25">
      <c r="K2061" s="230"/>
      <c r="L2061" s="230"/>
      <c r="M2061" s="230"/>
      <c r="N2061" s="230"/>
      <c r="O2061" s="230"/>
    </row>
    <row r="2062" spans="11:15" ht="11.25">
      <c r="K2062" s="230"/>
      <c r="L2062" s="230"/>
      <c r="M2062" s="230"/>
      <c r="N2062" s="230"/>
      <c r="O2062" s="230"/>
    </row>
    <row r="2063" spans="11:15" ht="11.25">
      <c r="K2063" s="230"/>
      <c r="L2063" s="230"/>
      <c r="M2063" s="230"/>
      <c r="N2063" s="230"/>
      <c r="O2063" s="230"/>
    </row>
    <row r="2064" spans="11:15" ht="11.25">
      <c r="K2064" s="230"/>
      <c r="L2064" s="230"/>
      <c r="M2064" s="230"/>
      <c r="N2064" s="230"/>
      <c r="O2064" s="230"/>
    </row>
    <row r="2065" spans="11:15" ht="11.25">
      <c r="K2065" s="230"/>
      <c r="L2065" s="230"/>
      <c r="M2065" s="230"/>
      <c r="N2065" s="230"/>
      <c r="O2065" s="230"/>
    </row>
    <row r="2066" spans="11:15" ht="11.25">
      <c r="K2066" s="230"/>
      <c r="L2066" s="230"/>
      <c r="M2066" s="230"/>
      <c r="N2066" s="230"/>
      <c r="O2066" s="230"/>
    </row>
    <row r="2067" spans="11:15" ht="11.25">
      <c r="K2067" s="230"/>
      <c r="L2067" s="230"/>
      <c r="M2067" s="230"/>
      <c r="N2067" s="230"/>
      <c r="O2067" s="230"/>
    </row>
    <row r="2068" spans="11:15" ht="11.25">
      <c r="K2068" s="230"/>
      <c r="L2068" s="230"/>
      <c r="M2068" s="230"/>
      <c r="N2068" s="230"/>
      <c r="O2068" s="230"/>
    </row>
    <row r="2069" spans="11:15" ht="11.25">
      <c r="K2069" s="230"/>
      <c r="L2069" s="230"/>
      <c r="M2069" s="230"/>
      <c r="N2069" s="230"/>
      <c r="O2069" s="230"/>
    </row>
    <row r="2070" spans="11:15" ht="11.25">
      <c r="K2070" s="230"/>
      <c r="L2070" s="230"/>
      <c r="M2070" s="230"/>
      <c r="N2070" s="230"/>
      <c r="O2070" s="230"/>
    </row>
    <row r="2071" spans="11:15" ht="11.25">
      <c r="K2071" s="230"/>
      <c r="L2071" s="230"/>
      <c r="M2071" s="230"/>
      <c r="N2071" s="230"/>
      <c r="O2071" s="230"/>
    </row>
    <row r="2072" spans="11:15" ht="11.25">
      <c r="K2072" s="230"/>
      <c r="L2072" s="230"/>
      <c r="M2072" s="230"/>
      <c r="N2072" s="230"/>
      <c r="O2072" s="230"/>
    </row>
    <row r="2073" spans="11:15" ht="11.25">
      <c r="K2073" s="230"/>
      <c r="L2073" s="230"/>
      <c r="M2073" s="230"/>
      <c r="N2073" s="230"/>
      <c r="O2073" s="230"/>
    </row>
    <row r="2074" spans="11:15" ht="11.25">
      <c r="K2074" s="230"/>
      <c r="L2074" s="230"/>
      <c r="M2074" s="230"/>
      <c r="N2074" s="230"/>
      <c r="O2074" s="230"/>
    </row>
    <row r="2075" spans="11:15" ht="11.25">
      <c r="K2075" s="230"/>
      <c r="L2075" s="230"/>
      <c r="M2075" s="230"/>
      <c r="N2075" s="230"/>
      <c r="O2075" s="230"/>
    </row>
    <row r="2076" spans="11:15" ht="11.25">
      <c r="K2076" s="230"/>
      <c r="L2076" s="230"/>
      <c r="M2076" s="230"/>
      <c r="N2076" s="230"/>
      <c r="O2076" s="230"/>
    </row>
    <row r="2077" spans="11:15" ht="11.25">
      <c r="K2077" s="230"/>
      <c r="L2077" s="230"/>
      <c r="M2077" s="230"/>
      <c r="N2077" s="230"/>
      <c r="O2077" s="230"/>
    </row>
    <row r="2078" spans="11:15" ht="11.25">
      <c r="K2078" s="230"/>
      <c r="L2078" s="230"/>
      <c r="M2078" s="230"/>
      <c r="N2078" s="230"/>
      <c r="O2078" s="230"/>
    </row>
    <row r="2079" spans="11:15" ht="11.25">
      <c r="K2079" s="230"/>
      <c r="L2079" s="230"/>
      <c r="M2079" s="230"/>
      <c r="N2079" s="230"/>
      <c r="O2079" s="230"/>
    </row>
    <row r="2080" spans="11:15" ht="11.25">
      <c r="K2080" s="230"/>
      <c r="L2080" s="230"/>
      <c r="M2080" s="230"/>
      <c r="N2080" s="230"/>
      <c r="O2080" s="230"/>
    </row>
    <row r="2081" spans="11:15" ht="11.25">
      <c r="K2081" s="230"/>
      <c r="L2081" s="230"/>
      <c r="M2081" s="230"/>
      <c r="N2081" s="230"/>
      <c r="O2081" s="230"/>
    </row>
    <row r="2082" spans="11:15" ht="11.25">
      <c r="K2082" s="230"/>
      <c r="L2082" s="230"/>
      <c r="M2082" s="230"/>
      <c r="N2082" s="230"/>
      <c r="O2082" s="230"/>
    </row>
    <row r="2083" spans="11:15" ht="11.25">
      <c r="K2083" s="230"/>
      <c r="L2083" s="230"/>
      <c r="M2083" s="230"/>
      <c r="N2083" s="230"/>
      <c r="O2083" s="230"/>
    </row>
    <row r="2084" spans="11:15" ht="11.25">
      <c r="K2084" s="230"/>
      <c r="L2084" s="230"/>
      <c r="M2084" s="230"/>
      <c r="N2084" s="230"/>
      <c r="O2084" s="230"/>
    </row>
    <row r="2085" spans="11:15" ht="11.25">
      <c r="K2085" s="230"/>
      <c r="L2085" s="230"/>
      <c r="M2085" s="230"/>
      <c r="N2085" s="230"/>
      <c r="O2085" s="230"/>
    </row>
    <row r="2086" spans="11:15" ht="11.25">
      <c r="K2086" s="230"/>
      <c r="L2086" s="230"/>
      <c r="M2086" s="230"/>
      <c r="N2086" s="230"/>
      <c r="O2086" s="230"/>
    </row>
    <row r="2087" spans="11:15" ht="11.25">
      <c r="K2087" s="230"/>
      <c r="L2087" s="230"/>
      <c r="M2087" s="230"/>
      <c r="N2087" s="230"/>
      <c r="O2087" s="230"/>
    </row>
    <row r="2088" spans="11:15" ht="11.25">
      <c r="K2088" s="230"/>
      <c r="L2088" s="230"/>
      <c r="M2088" s="230"/>
      <c r="N2088" s="230"/>
      <c r="O2088" s="230"/>
    </row>
    <row r="2089" spans="11:15" ht="11.25">
      <c r="K2089" s="230"/>
      <c r="L2089" s="230"/>
      <c r="M2089" s="230"/>
      <c r="N2089" s="230"/>
      <c r="O2089" s="230"/>
    </row>
    <row r="2090" spans="11:15" ht="11.25">
      <c r="K2090" s="230"/>
      <c r="L2090" s="230"/>
      <c r="M2090" s="230"/>
      <c r="N2090" s="230"/>
      <c r="O2090" s="230"/>
    </row>
    <row r="2091" spans="11:15" ht="11.25">
      <c r="K2091" s="230"/>
      <c r="L2091" s="230"/>
      <c r="M2091" s="230"/>
      <c r="N2091" s="230"/>
      <c r="O2091" s="230"/>
    </row>
    <row r="2092" spans="11:15" ht="11.25">
      <c r="K2092" s="230"/>
      <c r="L2092" s="230"/>
      <c r="M2092" s="230"/>
      <c r="N2092" s="230"/>
      <c r="O2092" s="230"/>
    </row>
    <row r="2093" spans="11:15" ht="11.25">
      <c r="K2093" s="230"/>
      <c r="L2093" s="230"/>
      <c r="M2093" s="230"/>
      <c r="N2093" s="230"/>
      <c r="O2093" s="230"/>
    </row>
    <row r="2094" spans="11:15" ht="11.25">
      <c r="K2094" s="230"/>
      <c r="L2094" s="230"/>
      <c r="M2094" s="230"/>
      <c r="N2094" s="230"/>
      <c r="O2094" s="230"/>
    </row>
    <row r="2095" spans="11:15" ht="11.25">
      <c r="K2095" s="230"/>
      <c r="L2095" s="230"/>
      <c r="M2095" s="230"/>
      <c r="N2095" s="230"/>
      <c r="O2095" s="230"/>
    </row>
    <row r="2096" spans="11:15" ht="11.25">
      <c r="K2096" s="230"/>
      <c r="L2096" s="230"/>
      <c r="M2096" s="230"/>
      <c r="N2096" s="230"/>
      <c r="O2096" s="230"/>
    </row>
    <row r="2097" spans="11:15" ht="11.25">
      <c r="K2097" s="230"/>
      <c r="L2097" s="230"/>
      <c r="M2097" s="230"/>
      <c r="N2097" s="230"/>
      <c r="O2097" s="230"/>
    </row>
    <row r="2098" spans="11:15" ht="11.25">
      <c r="K2098" s="230"/>
      <c r="L2098" s="230"/>
      <c r="M2098" s="230"/>
      <c r="N2098" s="230"/>
      <c r="O2098" s="230"/>
    </row>
    <row r="2099" spans="11:15" ht="11.25">
      <c r="K2099" s="230"/>
      <c r="L2099" s="230"/>
      <c r="M2099" s="230"/>
      <c r="N2099" s="230"/>
      <c r="O2099" s="230"/>
    </row>
    <row r="2100" spans="11:15" ht="11.25">
      <c r="K2100" s="230"/>
      <c r="L2100" s="230"/>
      <c r="M2100" s="230"/>
      <c r="N2100" s="230"/>
      <c r="O2100" s="230"/>
    </row>
    <row r="2101" spans="11:15" ht="11.25">
      <c r="K2101" s="230"/>
      <c r="L2101" s="230"/>
      <c r="M2101" s="230"/>
      <c r="N2101" s="230"/>
      <c r="O2101" s="230"/>
    </row>
    <row r="2102" spans="11:15" ht="11.25">
      <c r="K2102" s="230"/>
      <c r="L2102" s="230"/>
      <c r="M2102" s="230"/>
      <c r="N2102" s="230"/>
      <c r="O2102" s="230"/>
    </row>
    <row r="2103" spans="11:15" ht="11.25">
      <c r="K2103" s="230"/>
      <c r="L2103" s="230"/>
      <c r="M2103" s="230"/>
      <c r="N2103" s="230"/>
      <c r="O2103" s="230"/>
    </row>
    <row r="2104" spans="11:15" ht="11.25">
      <c r="K2104" s="230"/>
      <c r="L2104" s="230"/>
      <c r="M2104" s="230"/>
      <c r="N2104" s="230"/>
      <c r="O2104" s="230"/>
    </row>
    <row r="2105" spans="11:15" ht="11.25">
      <c r="K2105" s="230"/>
      <c r="L2105" s="230"/>
      <c r="M2105" s="230"/>
      <c r="N2105" s="230"/>
      <c r="O2105" s="230"/>
    </row>
    <row r="2106" spans="11:15" ht="11.25">
      <c r="K2106" s="230"/>
      <c r="L2106" s="230"/>
      <c r="M2106" s="230"/>
      <c r="N2106" s="230"/>
      <c r="O2106" s="230"/>
    </row>
    <row r="2107" spans="11:15" ht="11.25">
      <c r="K2107" s="230"/>
      <c r="L2107" s="230"/>
      <c r="M2107" s="230"/>
      <c r="N2107" s="230"/>
      <c r="O2107" s="230"/>
    </row>
    <row r="2108" spans="11:15" ht="11.25">
      <c r="K2108" s="230"/>
      <c r="L2108" s="230"/>
      <c r="M2108" s="230"/>
      <c r="N2108" s="230"/>
      <c r="O2108" s="230"/>
    </row>
    <row r="2109" spans="11:15" ht="11.25">
      <c r="K2109" s="230"/>
      <c r="L2109" s="230"/>
      <c r="M2109" s="230"/>
      <c r="N2109" s="230"/>
      <c r="O2109" s="230"/>
    </row>
    <row r="2110" spans="11:15" ht="11.25">
      <c r="K2110" s="230"/>
      <c r="L2110" s="230"/>
      <c r="M2110" s="230"/>
      <c r="N2110" s="230"/>
      <c r="O2110" s="230"/>
    </row>
    <row r="2111" spans="11:15" ht="11.25">
      <c r="K2111" s="230"/>
      <c r="L2111" s="230"/>
      <c r="M2111" s="230"/>
      <c r="N2111" s="230"/>
      <c r="O2111" s="230"/>
    </row>
    <row r="2112" spans="11:15" ht="11.25">
      <c r="K2112" s="230"/>
      <c r="L2112" s="230"/>
      <c r="M2112" s="230"/>
      <c r="N2112" s="230"/>
      <c r="O2112" s="230"/>
    </row>
    <row r="2113" spans="11:15" ht="11.25">
      <c r="K2113" s="230"/>
      <c r="L2113" s="230"/>
      <c r="M2113" s="230"/>
      <c r="N2113" s="230"/>
      <c r="O2113" s="230"/>
    </row>
    <row r="2114" spans="11:15" ht="11.25">
      <c r="K2114" s="230"/>
      <c r="L2114" s="230"/>
      <c r="M2114" s="230"/>
      <c r="N2114" s="230"/>
      <c r="O2114" s="230"/>
    </row>
    <row r="2115" spans="11:15" ht="11.25">
      <c r="K2115" s="230"/>
      <c r="L2115" s="230"/>
      <c r="M2115" s="230"/>
      <c r="N2115" s="230"/>
      <c r="O2115" s="230"/>
    </row>
    <row r="2116" spans="11:15" ht="11.25">
      <c r="K2116" s="230"/>
      <c r="L2116" s="230"/>
      <c r="M2116" s="230"/>
      <c r="N2116" s="230"/>
      <c r="O2116" s="230"/>
    </row>
    <row r="2117" spans="11:15" ht="11.25">
      <c r="K2117" s="230"/>
      <c r="L2117" s="230"/>
      <c r="M2117" s="230"/>
      <c r="N2117" s="230"/>
      <c r="O2117" s="230"/>
    </row>
    <row r="2118" spans="11:15" ht="11.25">
      <c r="K2118" s="230"/>
      <c r="L2118" s="230"/>
      <c r="M2118" s="230"/>
      <c r="N2118" s="230"/>
      <c r="O2118" s="230"/>
    </row>
    <row r="2119" spans="11:15" ht="11.25">
      <c r="K2119" s="230"/>
      <c r="L2119" s="230"/>
      <c r="M2119" s="230"/>
      <c r="N2119" s="230"/>
      <c r="O2119" s="230"/>
    </row>
    <row r="2120" spans="11:15" ht="11.25">
      <c r="K2120" s="230"/>
      <c r="L2120" s="230"/>
      <c r="M2120" s="230"/>
      <c r="N2120" s="230"/>
      <c r="O2120" s="230"/>
    </row>
    <row r="2121" spans="11:15" ht="11.25">
      <c r="K2121" s="230"/>
      <c r="L2121" s="230"/>
      <c r="M2121" s="230"/>
      <c r="N2121" s="230"/>
      <c r="O2121" s="230"/>
    </row>
    <row r="2122" spans="11:15" ht="11.25">
      <c r="K2122" s="230"/>
      <c r="L2122" s="230"/>
      <c r="M2122" s="230"/>
      <c r="N2122" s="230"/>
      <c r="O2122" s="230"/>
    </row>
    <row r="2123" spans="11:15" ht="11.25">
      <c r="K2123" s="230"/>
      <c r="L2123" s="230"/>
      <c r="M2123" s="230"/>
      <c r="N2123" s="230"/>
      <c r="O2123" s="230"/>
    </row>
    <row r="2124" spans="11:15" ht="11.25">
      <c r="K2124" s="230"/>
      <c r="L2124" s="230"/>
      <c r="M2124" s="230"/>
      <c r="N2124" s="230"/>
      <c r="O2124" s="230"/>
    </row>
    <row r="2125" spans="11:15" ht="11.25">
      <c r="K2125" s="230"/>
      <c r="L2125" s="230"/>
      <c r="M2125" s="230"/>
      <c r="N2125" s="230"/>
      <c r="O2125" s="230"/>
    </row>
    <row r="2126" spans="11:15" ht="11.25">
      <c r="K2126" s="230"/>
      <c r="L2126" s="230"/>
      <c r="M2126" s="230"/>
      <c r="N2126" s="230"/>
      <c r="O2126" s="230"/>
    </row>
    <row r="2127" spans="11:15" ht="11.25">
      <c r="K2127" s="230"/>
      <c r="L2127" s="230"/>
      <c r="M2127" s="230"/>
      <c r="N2127" s="230"/>
      <c r="O2127" s="230"/>
    </row>
    <row r="2128" spans="11:15" ht="11.25">
      <c r="K2128" s="230"/>
      <c r="L2128" s="230"/>
      <c r="M2128" s="230"/>
      <c r="N2128" s="230"/>
      <c r="O2128" s="230"/>
    </row>
    <row r="2129" spans="11:15" ht="11.25">
      <c r="K2129" s="230"/>
      <c r="L2129" s="230"/>
      <c r="M2129" s="230"/>
      <c r="N2129" s="230"/>
      <c r="O2129" s="230"/>
    </row>
    <row r="2130" spans="11:15" ht="11.25">
      <c r="K2130" s="230"/>
      <c r="L2130" s="230"/>
      <c r="M2130" s="230"/>
      <c r="N2130" s="230"/>
      <c r="O2130" s="230"/>
    </row>
    <row r="2131" spans="11:15" ht="11.25">
      <c r="K2131" s="230"/>
      <c r="L2131" s="230"/>
      <c r="M2131" s="230"/>
      <c r="N2131" s="230"/>
      <c r="O2131" s="230"/>
    </row>
    <row r="2132" spans="11:15" ht="11.25">
      <c r="K2132" s="230"/>
      <c r="L2132" s="230"/>
      <c r="M2132" s="230"/>
      <c r="N2132" s="230"/>
      <c r="O2132" s="230"/>
    </row>
    <row r="2133" spans="11:15" ht="11.25">
      <c r="K2133" s="230"/>
      <c r="L2133" s="230"/>
      <c r="M2133" s="230"/>
      <c r="N2133" s="230"/>
      <c r="O2133" s="230"/>
    </row>
    <row r="2134" spans="11:15" ht="11.25">
      <c r="K2134" s="230"/>
      <c r="L2134" s="230"/>
      <c r="M2134" s="230"/>
      <c r="N2134" s="230"/>
      <c r="O2134" s="230"/>
    </row>
    <row r="2135" spans="11:15" ht="11.25">
      <c r="K2135" s="230"/>
      <c r="L2135" s="230"/>
      <c r="M2135" s="230"/>
      <c r="N2135" s="230"/>
      <c r="O2135" s="230"/>
    </row>
    <row r="2136" spans="11:15" ht="11.25">
      <c r="K2136" s="230"/>
      <c r="L2136" s="230"/>
      <c r="M2136" s="230"/>
      <c r="N2136" s="230"/>
      <c r="O2136" s="230"/>
    </row>
    <row r="2137" spans="11:15" ht="11.25">
      <c r="K2137" s="230"/>
      <c r="L2137" s="230"/>
      <c r="M2137" s="230"/>
      <c r="N2137" s="230"/>
      <c r="O2137" s="230"/>
    </row>
    <row r="2138" spans="11:15" ht="11.25">
      <c r="K2138" s="230"/>
      <c r="L2138" s="230"/>
      <c r="M2138" s="230"/>
      <c r="N2138" s="230"/>
      <c r="O2138" s="230"/>
    </row>
    <row r="2139" spans="11:15" ht="11.25">
      <c r="K2139" s="230"/>
      <c r="L2139" s="230"/>
      <c r="M2139" s="230"/>
      <c r="N2139" s="230"/>
      <c r="O2139" s="230"/>
    </row>
    <row r="2140" spans="11:15" ht="11.25">
      <c r="K2140" s="230"/>
      <c r="L2140" s="230"/>
      <c r="M2140" s="230"/>
      <c r="N2140" s="230"/>
      <c r="O2140" s="230"/>
    </row>
    <row r="2141" spans="11:15" ht="11.25">
      <c r="K2141" s="230"/>
      <c r="L2141" s="230"/>
      <c r="M2141" s="230"/>
      <c r="N2141" s="230"/>
      <c r="O2141" s="230"/>
    </row>
    <row r="2142" spans="11:15" ht="11.25">
      <c r="K2142" s="230"/>
      <c r="L2142" s="230"/>
      <c r="M2142" s="230"/>
      <c r="N2142" s="230"/>
      <c r="O2142" s="230"/>
    </row>
    <row r="2143" spans="11:15" ht="11.25">
      <c r="K2143" s="230"/>
      <c r="L2143" s="230"/>
      <c r="M2143" s="230"/>
      <c r="N2143" s="230"/>
      <c r="O2143" s="230"/>
    </row>
    <row r="2144" spans="11:15" ht="11.25">
      <c r="K2144" s="230"/>
      <c r="L2144" s="230"/>
      <c r="M2144" s="230"/>
      <c r="N2144" s="230"/>
      <c r="O2144" s="230"/>
    </row>
    <row r="2145" spans="11:15" ht="11.25">
      <c r="K2145" s="230"/>
      <c r="L2145" s="230"/>
      <c r="M2145" s="230"/>
      <c r="N2145" s="230"/>
      <c r="O2145" s="230"/>
    </row>
    <row r="2146" spans="11:15" ht="11.25">
      <c r="K2146" s="230"/>
      <c r="L2146" s="230"/>
      <c r="M2146" s="230"/>
      <c r="N2146" s="230"/>
      <c r="O2146" s="230"/>
    </row>
    <row r="2147" spans="11:15" ht="11.25">
      <c r="K2147" s="230"/>
      <c r="L2147" s="230"/>
      <c r="M2147" s="230"/>
      <c r="N2147" s="230"/>
      <c r="O2147" s="230"/>
    </row>
    <row r="2148" spans="11:15" ht="11.25">
      <c r="K2148" s="230"/>
      <c r="L2148" s="230"/>
      <c r="M2148" s="230"/>
      <c r="N2148" s="230"/>
      <c r="O2148" s="230"/>
    </row>
    <row r="2149" spans="11:15" ht="11.25">
      <c r="K2149" s="230"/>
      <c r="L2149" s="230"/>
      <c r="M2149" s="230"/>
      <c r="N2149" s="230"/>
      <c r="O2149" s="230"/>
    </row>
    <row r="2150" spans="11:15" ht="11.25">
      <c r="K2150" s="230"/>
      <c r="L2150" s="230"/>
      <c r="M2150" s="230"/>
      <c r="N2150" s="230"/>
      <c r="O2150" s="230"/>
    </row>
    <row r="2151" spans="11:15" ht="11.25">
      <c r="K2151" s="230"/>
      <c r="L2151" s="230"/>
      <c r="M2151" s="230"/>
      <c r="N2151" s="230"/>
      <c r="O2151" s="230"/>
    </row>
    <row r="2152" spans="11:15" ht="11.25">
      <c r="K2152" s="230"/>
      <c r="L2152" s="230"/>
      <c r="M2152" s="230"/>
      <c r="N2152" s="230"/>
      <c r="O2152" s="230"/>
    </row>
    <row r="2153" spans="11:15" ht="11.25">
      <c r="K2153" s="230"/>
      <c r="L2153" s="230"/>
      <c r="M2153" s="230"/>
      <c r="N2153" s="230"/>
      <c r="O2153" s="230"/>
    </row>
    <row r="2154" spans="11:15" ht="11.25">
      <c r="K2154" s="230"/>
      <c r="L2154" s="230"/>
      <c r="M2154" s="230"/>
      <c r="N2154" s="230"/>
      <c r="O2154" s="230"/>
    </row>
    <row r="2155" spans="11:15" ht="11.25">
      <c r="K2155" s="230"/>
      <c r="L2155" s="230"/>
      <c r="M2155" s="230"/>
      <c r="N2155" s="230"/>
      <c r="O2155" s="230"/>
    </row>
    <row r="2156" spans="11:15" ht="11.25">
      <c r="K2156" s="230"/>
      <c r="L2156" s="230"/>
      <c r="M2156" s="230"/>
      <c r="N2156" s="230"/>
      <c r="O2156" s="230"/>
    </row>
    <row r="2157" spans="11:15" ht="11.25">
      <c r="K2157" s="230"/>
      <c r="L2157" s="230"/>
      <c r="M2157" s="230"/>
      <c r="N2157" s="230"/>
      <c r="O2157" s="230"/>
    </row>
    <row r="2158" spans="11:15" ht="11.25">
      <c r="K2158" s="230"/>
      <c r="L2158" s="230"/>
      <c r="M2158" s="230"/>
      <c r="N2158" s="230"/>
      <c r="O2158" s="230"/>
    </row>
    <row r="2159" spans="11:15" ht="11.25">
      <c r="K2159" s="230"/>
      <c r="L2159" s="230"/>
      <c r="M2159" s="230"/>
      <c r="N2159" s="230"/>
      <c r="O2159" s="230"/>
    </row>
    <row r="2160" spans="11:15" ht="11.25">
      <c r="K2160" s="230"/>
      <c r="L2160" s="230"/>
      <c r="M2160" s="230"/>
      <c r="N2160" s="230"/>
      <c r="O2160" s="230"/>
    </row>
    <row r="2161" spans="11:15" ht="11.25">
      <c r="K2161" s="230"/>
      <c r="L2161" s="230"/>
      <c r="M2161" s="230"/>
      <c r="N2161" s="230"/>
      <c r="O2161" s="230"/>
    </row>
    <row r="2162" spans="11:15" ht="11.25">
      <c r="K2162" s="230"/>
      <c r="L2162" s="230"/>
      <c r="M2162" s="230"/>
      <c r="N2162" s="230"/>
      <c r="O2162" s="230"/>
    </row>
    <row r="2163" spans="11:15" ht="11.25">
      <c r="K2163" s="230"/>
      <c r="L2163" s="230"/>
      <c r="M2163" s="230"/>
      <c r="N2163" s="230"/>
      <c r="O2163" s="230"/>
    </row>
    <row r="2164" spans="11:15" ht="11.25">
      <c r="K2164" s="230"/>
      <c r="L2164" s="230"/>
      <c r="M2164" s="230"/>
      <c r="N2164" s="230"/>
      <c r="O2164" s="230"/>
    </row>
    <row r="2165" spans="11:15" ht="11.25">
      <c r="K2165" s="230"/>
      <c r="L2165" s="230"/>
      <c r="M2165" s="230"/>
      <c r="N2165" s="230"/>
      <c r="O2165" s="230"/>
    </row>
    <row r="2166" spans="11:15" ht="11.25">
      <c r="K2166" s="230"/>
      <c r="L2166" s="230"/>
      <c r="M2166" s="230"/>
      <c r="N2166" s="230"/>
      <c r="O2166" s="230"/>
    </row>
    <row r="2167" spans="11:15" ht="11.25">
      <c r="K2167" s="230"/>
      <c r="L2167" s="230"/>
      <c r="M2167" s="230"/>
      <c r="N2167" s="230"/>
      <c r="O2167" s="230"/>
    </row>
    <row r="2168" spans="11:15" ht="11.25">
      <c r="K2168" s="230"/>
      <c r="L2168" s="230"/>
      <c r="M2168" s="230"/>
      <c r="N2168" s="230"/>
      <c r="O2168" s="230"/>
    </row>
    <row r="2169" spans="11:15" ht="11.25">
      <c r="K2169" s="230"/>
      <c r="L2169" s="230"/>
      <c r="M2169" s="230"/>
      <c r="N2169" s="230"/>
      <c r="O2169" s="230"/>
    </row>
    <row r="2170" spans="11:15" ht="11.25">
      <c r="K2170" s="230"/>
      <c r="L2170" s="230"/>
      <c r="M2170" s="230"/>
      <c r="N2170" s="230"/>
      <c r="O2170" s="230"/>
    </row>
    <row r="2171" spans="11:15" ht="11.25">
      <c r="K2171" s="230"/>
      <c r="L2171" s="230"/>
      <c r="M2171" s="230"/>
      <c r="N2171" s="230"/>
      <c r="O2171" s="230"/>
    </row>
    <row r="2172" spans="11:15" ht="11.25">
      <c r="K2172" s="230"/>
      <c r="L2172" s="230"/>
      <c r="M2172" s="230"/>
      <c r="N2172" s="230"/>
      <c r="O2172" s="230"/>
    </row>
    <row r="2173" spans="11:15" ht="11.25">
      <c r="K2173" s="230"/>
      <c r="L2173" s="230"/>
      <c r="M2173" s="230"/>
      <c r="N2173" s="230"/>
      <c r="O2173" s="230"/>
    </row>
    <row r="2174" spans="11:15" ht="11.25">
      <c r="K2174" s="230"/>
      <c r="L2174" s="230"/>
      <c r="M2174" s="230"/>
      <c r="N2174" s="230"/>
      <c r="O2174" s="230"/>
    </row>
    <row r="2175" spans="11:15" ht="11.25">
      <c r="K2175" s="230"/>
      <c r="L2175" s="230"/>
      <c r="M2175" s="230"/>
      <c r="N2175" s="230"/>
      <c r="O2175" s="230"/>
    </row>
    <row r="2176" spans="11:15" ht="11.25">
      <c r="K2176" s="230"/>
      <c r="L2176" s="230"/>
      <c r="M2176" s="230"/>
      <c r="N2176" s="230"/>
      <c r="O2176" s="230"/>
    </row>
    <row r="2177" spans="11:15" ht="11.25">
      <c r="K2177" s="230"/>
      <c r="L2177" s="230"/>
      <c r="M2177" s="230"/>
      <c r="N2177" s="230"/>
      <c r="O2177" s="230"/>
    </row>
    <row r="2178" spans="11:15" ht="11.25">
      <c r="K2178" s="230"/>
      <c r="L2178" s="230"/>
      <c r="M2178" s="230"/>
      <c r="N2178" s="230"/>
      <c r="O2178" s="230"/>
    </row>
    <row r="2179" spans="11:15" ht="11.25">
      <c r="K2179" s="230"/>
      <c r="L2179" s="230"/>
      <c r="M2179" s="230"/>
      <c r="N2179" s="230"/>
      <c r="O2179" s="230"/>
    </row>
    <row r="2180" spans="11:15" ht="11.25">
      <c r="K2180" s="230"/>
      <c r="L2180" s="230"/>
      <c r="M2180" s="230"/>
      <c r="N2180" s="230"/>
      <c r="O2180" s="230"/>
    </row>
    <row r="2181" spans="11:15" ht="11.25">
      <c r="K2181" s="230"/>
      <c r="L2181" s="230"/>
      <c r="M2181" s="230"/>
      <c r="N2181" s="230"/>
      <c r="O2181" s="230"/>
    </row>
    <row r="2182" spans="11:15" ht="11.25">
      <c r="K2182" s="230"/>
      <c r="L2182" s="230"/>
      <c r="M2182" s="230"/>
      <c r="N2182" s="230"/>
      <c r="O2182" s="230"/>
    </row>
    <row r="2183" spans="11:15" ht="11.25">
      <c r="K2183" s="230"/>
      <c r="L2183" s="230"/>
      <c r="M2183" s="230"/>
      <c r="N2183" s="230"/>
      <c r="O2183" s="230"/>
    </row>
    <row r="2184" spans="11:15" ht="11.25">
      <c r="K2184" s="230"/>
      <c r="L2184" s="230"/>
      <c r="M2184" s="230"/>
      <c r="N2184" s="230"/>
      <c r="O2184" s="230"/>
    </row>
    <row r="2185" spans="11:15" ht="11.25">
      <c r="K2185" s="230"/>
      <c r="L2185" s="230"/>
      <c r="M2185" s="230"/>
      <c r="N2185" s="230"/>
      <c r="O2185" s="230"/>
    </row>
    <row r="2186" spans="11:15" ht="11.25">
      <c r="K2186" s="230"/>
      <c r="L2186" s="230"/>
      <c r="M2186" s="230"/>
      <c r="N2186" s="230"/>
      <c r="O2186" s="230"/>
    </row>
    <row r="2187" spans="11:15" ht="11.25">
      <c r="K2187" s="230"/>
      <c r="L2187" s="230"/>
      <c r="M2187" s="230"/>
      <c r="N2187" s="230"/>
      <c r="O2187" s="230"/>
    </row>
    <row r="2188" spans="11:15" ht="11.25">
      <c r="K2188" s="230"/>
      <c r="L2188" s="230"/>
      <c r="M2188" s="230"/>
      <c r="N2188" s="230"/>
      <c r="O2188" s="230"/>
    </row>
    <row r="2189" spans="11:15" ht="11.25">
      <c r="K2189" s="230"/>
      <c r="L2189" s="230"/>
      <c r="M2189" s="230"/>
      <c r="N2189" s="230"/>
      <c r="O2189" s="230"/>
    </row>
    <row r="2190" spans="11:15" ht="11.25">
      <c r="K2190" s="230"/>
      <c r="L2190" s="230"/>
      <c r="M2190" s="230"/>
      <c r="N2190" s="230"/>
      <c r="O2190" s="230"/>
    </row>
    <row r="2191" spans="11:15" ht="11.25">
      <c r="K2191" s="230"/>
      <c r="L2191" s="230"/>
      <c r="M2191" s="230"/>
      <c r="N2191" s="230"/>
      <c r="O2191" s="230"/>
    </row>
    <row r="2192" spans="11:15" ht="11.25">
      <c r="K2192" s="230"/>
      <c r="L2192" s="230"/>
      <c r="M2192" s="230"/>
      <c r="N2192" s="230"/>
      <c r="O2192" s="230"/>
    </row>
    <row r="2193" spans="11:15" ht="11.25">
      <c r="K2193" s="230"/>
      <c r="L2193" s="230"/>
      <c r="M2193" s="230"/>
      <c r="N2193" s="230"/>
      <c r="O2193" s="230"/>
    </row>
    <row r="2194" spans="11:15" ht="11.25">
      <c r="K2194" s="230"/>
      <c r="L2194" s="230"/>
      <c r="M2194" s="230"/>
      <c r="N2194" s="230"/>
      <c r="O2194" s="230"/>
    </row>
    <row r="2195" spans="11:15" ht="11.25">
      <c r="K2195" s="230"/>
      <c r="L2195" s="230"/>
      <c r="M2195" s="230"/>
      <c r="N2195" s="230"/>
      <c r="O2195" s="230"/>
    </row>
    <row r="2196" spans="11:15" ht="11.25">
      <c r="K2196" s="230"/>
      <c r="L2196" s="230"/>
      <c r="M2196" s="230"/>
      <c r="N2196" s="230"/>
      <c r="O2196" s="230"/>
    </row>
    <row r="2197" spans="11:15" ht="11.25">
      <c r="K2197" s="230"/>
      <c r="L2197" s="230"/>
      <c r="M2197" s="230"/>
      <c r="N2197" s="230"/>
      <c r="O2197" s="230"/>
    </row>
    <row r="2198" spans="11:15" ht="11.25">
      <c r="K2198" s="230"/>
      <c r="L2198" s="230"/>
      <c r="M2198" s="230"/>
      <c r="N2198" s="230"/>
      <c r="O2198" s="230"/>
    </row>
    <row r="2199" spans="11:15" ht="11.25">
      <c r="K2199" s="230"/>
      <c r="L2199" s="230"/>
      <c r="M2199" s="230"/>
      <c r="N2199" s="230"/>
      <c r="O2199" s="230"/>
    </row>
    <row r="2200" spans="11:15" ht="11.25">
      <c r="K2200" s="230"/>
      <c r="L2200" s="230"/>
      <c r="M2200" s="230"/>
      <c r="N2200" s="230"/>
      <c r="O2200" s="230"/>
    </row>
    <row r="2201" spans="11:15" ht="11.25">
      <c r="K2201" s="230"/>
      <c r="L2201" s="230"/>
      <c r="M2201" s="230"/>
      <c r="N2201" s="230"/>
      <c r="O2201" s="230"/>
    </row>
    <row r="2202" spans="11:15" ht="11.25">
      <c r="K2202" s="230"/>
      <c r="L2202" s="230"/>
      <c r="M2202" s="230"/>
      <c r="N2202" s="230"/>
      <c r="O2202" s="230"/>
    </row>
    <row r="2203" spans="11:15" ht="11.25">
      <c r="K2203" s="230"/>
      <c r="L2203" s="230"/>
      <c r="M2203" s="230"/>
      <c r="N2203" s="230"/>
      <c r="O2203" s="230"/>
    </row>
    <row r="2204" spans="11:15" ht="11.25">
      <c r="K2204" s="230"/>
      <c r="L2204" s="230"/>
      <c r="M2204" s="230"/>
      <c r="N2204" s="230"/>
      <c r="O2204" s="230"/>
    </row>
    <row r="2205" spans="11:15" ht="11.25">
      <c r="K2205" s="230"/>
      <c r="L2205" s="230"/>
      <c r="M2205" s="230"/>
      <c r="N2205" s="230"/>
      <c r="O2205" s="230"/>
    </row>
    <row r="2206" spans="11:15" ht="11.25">
      <c r="K2206" s="230"/>
      <c r="L2206" s="230"/>
      <c r="M2206" s="230"/>
      <c r="N2206" s="230"/>
      <c r="O2206" s="230"/>
    </row>
    <row r="2207" spans="11:15" ht="11.25">
      <c r="K2207" s="230"/>
      <c r="L2207" s="230"/>
      <c r="M2207" s="230"/>
      <c r="N2207" s="230"/>
      <c r="O2207" s="230"/>
    </row>
    <row r="2208" spans="11:15" ht="11.25">
      <c r="K2208" s="230"/>
      <c r="L2208" s="230"/>
      <c r="M2208" s="230"/>
      <c r="N2208" s="230"/>
      <c r="O2208" s="230"/>
    </row>
    <row r="2209" spans="11:15" ht="11.25">
      <c r="K2209" s="230"/>
      <c r="L2209" s="230"/>
      <c r="M2209" s="230"/>
      <c r="N2209" s="230"/>
      <c r="O2209" s="230"/>
    </row>
    <row r="2210" spans="11:15" ht="11.25">
      <c r="K2210" s="230"/>
      <c r="L2210" s="230"/>
      <c r="M2210" s="230"/>
      <c r="N2210" s="230"/>
      <c r="O2210" s="230"/>
    </row>
    <row r="2211" spans="11:15" ht="11.25">
      <c r="K2211" s="230"/>
      <c r="L2211" s="230"/>
      <c r="M2211" s="230"/>
      <c r="N2211" s="230"/>
      <c r="O2211" s="230"/>
    </row>
    <row r="2212" spans="11:15" ht="11.25">
      <c r="K2212" s="230"/>
      <c r="L2212" s="230"/>
      <c r="M2212" s="230"/>
      <c r="N2212" s="230"/>
      <c r="O2212" s="230"/>
    </row>
    <row r="2213" spans="11:15" ht="11.25">
      <c r="K2213" s="230"/>
      <c r="L2213" s="230"/>
      <c r="M2213" s="230"/>
      <c r="N2213" s="230"/>
      <c r="O2213" s="230"/>
    </row>
    <row r="2214" spans="11:15" ht="11.25">
      <c r="K2214" s="230"/>
      <c r="L2214" s="230"/>
      <c r="M2214" s="230"/>
      <c r="N2214" s="230"/>
      <c r="O2214" s="230"/>
    </row>
    <row r="2215" spans="11:15" ht="11.25">
      <c r="K2215" s="230"/>
      <c r="L2215" s="230"/>
      <c r="M2215" s="230"/>
      <c r="N2215" s="230"/>
      <c r="O2215" s="230"/>
    </row>
    <row r="2216" spans="11:15" ht="11.25">
      <c r="K2216" s="230"/>
      <c r="L2216" s="230"/>
      <c r="M2216" s="230"/>
      <c r="N2216" s="230"/>
      <c r="O2216" s="230"/>
    </row>
    <row r="2217" spans="11:15" ht="11.25">
      <c r="K2217" s="230"/>
      <c r="L2217" s="230"/>
      <c r="M2217" s="230"/>
      <c r="N2217" s="230"/>
      <c r="O2217" s="230"/>
    </row>
    <row r="2218" spans="11:15" ht="11.25">
      <c r="K2218" s="230"/>
      <c r="L2218" s="230"/>
      <c r="M2218" s="230"/>
      <c r="N2218" s="230"/>
      <c r="O2218" s="230"/>
    </row>
    <row r="2219" spans="11:15" ht="11.25">
      <c r="K2219" s="230"/>
      <c r="L2219" s="230"/>
      <c r="M2219" s="230"/>
      <c r="N2219" s="230"/>
      <c r="O2219" s="230"/>
    </row>
    <row r="2220" spans="11:15" ht="11.25">
      <c r="K2220" s="230"/>
      <c r="L2220" s="230"/>
      <c r="M2220" s="230"/>
      <c r="N2220" s="230"/>
      <c r="O2220" s="230"/>
    </row>
    <row r="2221" spans="11:15" ht="11.25">
      <c r="K2221" s="230"/>
      <c r="L2221" s="230"/>
      <c r="M2221" s="230"/>
      <c r="N2221" s="230"/>
      <c r="O2221" s="230"/>
    </row>
    <row r="2222" spans="11:15" ht="11.25">
      <c r="K2222" s="230"/>
      <c r="L2222" s="230"/>
      <c r="M2222" s="230"/>
      <c r="N2222" s="230"/>
      <c r="O2222" s="230"/>
    </row>
    <row r="2223" spans="11:15" ht="11.25">
      <c r="K2223" s="230"/>
      <c r="L2223" s="230"/>
      <c r="M2223" s="230"/>
      <c r="N2223" s="230"/>
      <c r="O2223" s="230"/>
    </row>
    <row r="2224" spans="11:15" ht="11.25">
      <c r="K2224" s="230"/>
      <c r="L2224" s="230"/>
      <c r="M2224" s="230"/>
      <c r="N2224" s="230"/>
      <c r="O2224" s="230"/>
    </row>
    <row r="2225" spans="11:15" ht="11.25">
      <c r="K2225" s="230"/>
      <c r="L2225" s="230"/>
      <c r="M2225" s="230"/>
      <c r="N2225" s="230"/>
      <c r="O2225" s="230"/>
    </row>
    <row r="2226" spans="11:15" ht="11.25">
      <c r="K2226" s="230"/>
      <c r="L2226" s="230"/>
      <c r="M2226" s="230"/>
      <c r="N2226" s="230"/>
      <c r="O2226" s="230"/>
    </row>
    <row r="2227" spans="11:15" ht="11.25">
      <c r="K2227" s="230"/>
      <c r="L2227" s="230"/>
      <c r="M2227" s="230"/>
      <c r="N2227" s="230"/>
      <c r="O2227" s="230"/>
    </row>
    <row r="2228" spans="11:15" ht="11.25">
      <c r="K2228" s="230"/>
      <c r="L2228" s="230"/>
      <c r="M2228" s="230"/>
      <c r="N2228" s="230"/>
      <c r="O2228" s="230"/>
    </row>
    <row r="2229" spans="11:15" ht="11.25">
      <c r="K2229" s="230"/>
      <c r="L2229" s="230"/>
      <c r="M2229" s="230"/>
      <c r="N2229" s="230"/>
      <c r="O2229" s="230"/>
    </row>
    <row r="2230" spans="11:15" ht="11.25">
      <c r="K2230" s="230"/>
      <c r="L2230" s="230"/>
      <c r="M2230" s="230"/>
      <c r="N2230" s="230"/>
      <c r="O2230" s="230"/>
    </row>
    <row r="2231" spans="11:15" ht="11.25">
      <c r="K2231" s="230"/>
      <c r="L2231" s="230"/>
      <c r="M2231" s="230"/>
      <c r="N2231" s="230"/>
      <c r="O2231" s="230"/>
    </row>
    <row r="2232" spans="11:15" ht="11.25">
      <c r="K2232" s="230"/>
      <c r="L2232" s="230"/>
      <c r="M2232" s="230"/>
      <c r="N2232" s="230"/>
      <c r="O2232" s="230"/>
    </row>
    <row r="2233" spans="11:15" ht="11.25">
      <c r="K2233" s="230"/>
      <c r="L2233" s="230"/>
      <c r="M2233" s="230"/>
      <c r="N2233" s="230"/>
      <c r="O2233" s="230"/>
    </row>
    <row r="2234" spans="11:15" ht="11.25">
      <c r="K2234" s="230"/>
      <c r="L2234" s="230"/>
      <c r="M2234" s="230"/>
      <c r="N2234" s="230"/>
      <c r="O2234" s="230"/>
    </row>
    <row r="2235" spans="11:15" ht="11.25">
      <c r="K2235" s="230"/>
      <c r="L2235" s="230"/>
      <c r="M2235" s="230"/>
      <c r="N2235" s="230"/>
      <c r="O2235" s="230"/>
    </row>
    <row r="2236" spans="11:15" ht="11.25">
      <c r="K2236" s="230"/>
      <c r="L2236" s="230"/>
      <c r="M2236" s="230"/>
      <c r="N2236" s="230"/>
      <c r="O2236" s="230"/>
    </row>
    <row r="2237" spans="11:15" ht="11.25">
      <c r="K2237" s="230"/>
      <c r="L2237" s="230"/>
      <c r="M2237" s="230"/>
      <c r="N2237" s="230"/>
      <c r="O2237" s="230"/>
    </row>
    <row r="2238" spans="11:15" ht="11.25">
      <c r="K2238" s="230"/>
      <c r="L2238" s="230"/>
      <c r="M2238" s="230"/>
      <c r="N2238" s="230"/>
      <c r="O2238" s="230"/>
    </row>
    <row r="2239" spans="11:15" ht="11.25">
      <c r="K2239" s="230"/>
      <c r="L2239" s="230"/>
      <c r="M2239" s="230"/>
      <c r="N2239" s="230"/>
      <c r="O2239" s="230"/>
    </row>
    <row r="2240" spans="11:15" ht="11.25">
      <c r="K2240" s="230"/>
      <c r="L2240" s="230"/>
      <c r="M2240" s="230"/>
      <c r="N2240" s="230"/>
      <c r="O2240" s="230"/>
    </row>
    <row r="2241" spans="11:15" ht="11.25">
      <c r="K2241" s="230"/>
      <c r="L2241" s="230"/>
      <c r="M2241" s="230"/>
      <c r="N2241" s="230"/>
      <c r="O2241" s="230"/>
    </row>
    <row r="2242" spans="11:15" ht="11.25">
      <c r="K2242" s="230"/>
      <c r="L2242" s="230"/>
      <c r="M2242" s="230"/>
      <c r="N2242" s="230"/>
      <c r="O2242" s="230"/>
    </row>
    <row r="2243" spans="11:15" ht="11.25">
      <c r="K2243" s="230"/>
      <c r="L2243" s="230"/>
      <c r="M2243" s="230"/>
      <c r="N2243" s="230"/>
      <c r="O2243" s="230"/>
    </row>
    <row r="2244" spans="11:15" ht="11.25">
      <c r="K2244" s="230"/>
      <c r="L2244" s="230"/>
      <c r="M2244" s="230"/>
      <c r="N2244" s="230"/>
      <c r="O2244" s="230"/>
    </row>
    <row r="2245" spans="11:15" ht="11.25">
      <c r="K2245" s="230"/>
      <c r="L2245" s="230"/>
      <c r="M2245" s="230"/>
      <c r="N2245" s="230"/>
      <c r="O2245" s="230"/>
    </row>
    <row r="2246" spans="11:15" ht="11.25">
      <c r="K2246" s="230"/>
      <c r="L2246" s="230"/>
      <c r="M2246" s="230"/>
      <c r="N2246" s="230"/>
      <c r="O2246" s="230"/>
    </row>
    <row r="2247" spans="11:15" ht="11.25">
      <c r="K2247" s="230"/>
      <c r="L2247" s="230"/>
      <c r="M2247" s="230"/>
      <c r="N2247" s="230"/>
      <c r="O2247" s="230"/>
    </row>
    <row r="2248" spans="11:15" ht="11.25">
      <c r="K2248" s="230"/>
      <c r="L2248" s="230"/>
      <c r="M2248" s="230"/>
      <c r="N2248" s="230"/>
      <c r="O2248" s="230"/>
    </row>
    <row r="2249" spans="11:15" ht="11.25">
      <c r="K2249" s="230"/>
      <c r="L2249" s="230"/>
      <c r="M2249" s="230"/>
      <c r="N2249" s="230"/>
      <c r="O2249" s="230"/>
    </row>
    <row r="2250" spans="11:15" ht="11.25">
      <c r="K2250" s="230"/>
      <c r="L2250" s="230"/>
      <c r="M2250" s="230"/>
      <c r="N2250" s="230"/>
      <c r="O2250" s="230"/>
    </row>
    <row r="2251" spans="11:15" ht="11.25">
      <c r="K2251" s="230"/>
      <c r="L2251" s="230"/>
      <c r="M2251" s="230"/>
      <c r="N2251" s="230"/>
      <c r="O2251" s="230"/>
    </row>
    <row r="2252" spans="11:15" ht="11.25">
      <c r="K2252" s="230"/>
      <c r="L2252" s="230"/>
      <c r="M2252" s="230"/>
      <c r="N2252" s="230"/>
      <c r="O2252" s="230"/>
    </row>
    <row r="2253" spans="11:15" ht="11.25">
      <c r="K2253" s="230"/>
      <c r="L2253" s="230"/>
      <c r="M2253" s="230"/>
      <c r="N2253" s="230"/>
      <c r="O2253" s="230"/>
    </row>
    <row r="2254" spans="11:15" ht="11.25">
      <c r="K2254" s="230"/>
      <c r="L2254" s="230"/>
      <c r="M2254" s="230"/>
      <c r="N2254" s="230"/>
      <c r="O2254" s="230"/>
    </row>
    <row r="2255" spans="11:15" ht="11.25">
      <c r="K2255" s="230"/>
      <c r="L2255" s="230"/>
      <c r="M2255" s="230"/>
      <c r="N2255" s="230"/>
      <c r="O2255" s="230"/>
    </row>
    <row r="2256" spans="11:15" ht="11.25">
      <c r="K2256" s="230"/>
      <c r="L2256" s="230"/>
      <c r="M2256" s="230"/>
      <c r="N2256" s="230"/>
      <c r="O2256" s="230"/>
    </row>
    <row r="2257" spans="11:15" ht="11.25">
      <c r="K2257" s="230"/>
      <c r="L2257" s="230"/>
      <c r="M2257" s="230"/>
      <c r="N2257" s="230"/>
      <c r="O2257" s="230"/>
    </row>
    <row r="2258" spans="11:15" ht="11.25">
      <c r="K2258" s="230"/>
      <c r="L2258" s="230"/>
      <c r="M2258" s="230"/>
      <c r="N2258" s="230"/>
      <c r="O2258" s="230"/>
    </row>
    <row r="2259" spans="11:15" ht="11.25">
      <c r="K2259" s="230"/>
      <c r="L2259" s="230"/>
      <c r="M2259" s="230"/>
      <c r="N2259" s="230"/>
      <c r="O2259" s="230"/>
    </row>
    <row r="2260" spans="11:15" ht="11.25">
      <c r="K2260" s="230"/>
      <c r="L2260" s="230"/>
      <c r="M2260" s="230"/>
      <c r="N2260" s="230"/>
      <c r="O2260" s="230"/>
    </row>
    <row r="2261" spans="11:15" ht="11.25">
      <c r="K2261" s="230"/>
      <c r="L2261" s="230"/>
      <c r="M2261" s="230"/>
      <c r="N2261" s="230"/>
      <c r="O2261" s="230"/>
    </row>
    <row r="2262" spans="11:15" ht="11.25">
      <c r="K2262" s="230"/>
      <c r="L2262" s="230"/>
      <c r="M2262" s="230"/>
      <c r="N2262" s="230"/>
      <c r="O2262" s="230"/>
    </row>
    <row r="2263" spans="11:15" ht="11.25">
      <c r="K2263" s="230"/>
      <c r="L2263" s="230"/>
      <c r="M2263" s="230"/>
      <c r="N2263" s="230"/>
      <c r="O2263" s="230"/>
    </row>
    <row r="2264" spans="11:15" ht="11.25">
      <c r="K2264" s="230"/>
      <c r="L2264" s="230"/>
      <c r="M2264" s="230"/>
      <c r="N2264" s="230"/>
      <c r="O2264" s="230"/>
    </row>
    <row r="2265" spans="11:15" ht="11.25">
      <c r="K2265" s="230"/>
      <c r="L2265" s="230"/>
      <c r="M2265" s="230"/>
      <c r="N2265" s="230"/>
      <c r="O2265" s="230"/>
    </row>
    <row r="2266" spans="11:15" ht="11.25">
      <c r="K2266" s="230"/>
      <c r="L2266" s="230"/>
      <c r="M2266" s="230"/>
      <c r="N2266" s="230"/>
      <c r="O2266" s="230"/>
    </row>
    <row r="2267" spans="11:15" ht="11.25">
      <c r="K2267" s="230"/>
      <c r="L2267" s="230"/>
      <c r="M2267" s="230"/>
      <c r="N2267" s="230"/>
      <c r="O2267" s="230"/>
    </row>
    <row r="2268" spans="11:15" ht="11.25">
      <c r="K2268" s="230"/>
      <c r="L2268" s="230"/>
      <c r="M2268" s="230"/>
      <c r="N2268" s="230"/>
      <c r="O2268" s="230"/>
    </row>
    <row r="2269" spans="11:15" ht="11.25">
      <c r="K2269" s="230"/>
      <c r="L2269" s="230"/>
      <c r="M2269" s="230"/>
      <c r="N2269" s="230"/>
      <c r="O2269" s="230"/>
    </row>
    <row r="2270" spans="11:15" ht="11.25">
      <c r="K2270" s="230"/>
      <c r="L2270" s="230"/>
      <c r="M2270" s="230"/>
      <c r="N2270" s="230"/>
      <c r="O2270" s="230"/>
    </row>
    <row r="2271" spans="11:15" ht="11.25">
      <c r="K2271" s="230"/>
      <c r="L2271" s="230"/>
      <c r="M2271" s="230"/>
      <c r="N2271" s="230"/>
      <c r="O2271" s="230"/>
    </row>
    <row r="2272" spans="11:15" ht="11.25">
      <c r="K2272" s="230"/>
      <c r="L2272" s="230"/>
      <c r="M2272" s="230"/>
      <c r="N2272" s="230"/>
      <c r="O2272" s="230"/>
    </row>
    <row r="2273" spans="11:15" ht="11.25">
      <c r="K2273" s="230"/>
      <c r="L2273" s="230"/>
      <c r="M2273" s="230"/>
      <c r="N2273" s="230"/>
      <c r="O2273" s="230"/>
    </row>
    <row r="2274" spans="11:15" ht="11.25">
      <c r="K2274" s="230"/>
      <c r="L2274" s="230"/>
      <c r="M2274" s="230"/>
      <c r="N2274" s="230"/>
      <c r="O2274" s="230"/>
    </row>
    <row r="2275" spans="11:15" ht="11.25">
      <c r="K2275" s="230"/>
      <c r="L2275" s="230"/>
      <c r="M2275" s="230"/>
      <c r="N2275" s="230"/>
      <c r="O2275" s="230"/>
    </row>
    <row r="2276" spans="11:15" ht="11.25">
      <c r="K2276" s="230"/>
      <c r="L2276" s="230"/>
      <c r="M2276" s="230"/>
      <c r="N2276" s="230"/>
      <c r="O2276" s="230"/>
    </row>
    <row r="2277" spans="11:15" ht="11.25">
      <c r="K2277" s="230"/>
      <c r="L2277" s="230"/>
      <c r="M2277" s="230"/>
      <c r="N2277" s="230"/>
      <c r="O2277" s="230"/>
    </row>
    <row r="2278" spans="11:15" ht="11.25">
      <c r="K2278" s="230"/>
      <c r="L2278" s="230"/>
      <c r="M2278" s="230"/>
      <c r="N2278" s="230"/>
      <c r="O2278" s="230"/>
    </row>
    <row r="2279" spans="11:15" ht="11.25">
      <c r="K2279" s="230"/>
      <c r="L2279" s="230"/>
      <c r="M2279" s="230"/>
      <c r="N2279" s="230"/>
      <c r="O2279" s="230"/>
    </row>
    <row r="2280" spans="11:15" ht="11.25">
      <c r="K2280" s="230"/>
      <c r="L2280" s="230"/>
      <c r="M2280" s="230"/>
      <c r="N2280" s="230"/>
      <c r="O2280" s="230"/>
    </row>
    <row r="2281" spans="11:15" ht="11.25">
      <c r="K2281" s="230"/>
      <c r="L2281" s="230"/>
      <c r="M2281" s="230"/>
      <c r="N2281" s="230"/>
      <c r="O2281" s="230"/>
    </row>
    <row r="2282" spans="11:15" ht="11.25">
      <c r="K2282" s="230"/>
      <c r="L2282" s="230"/>
      <c r="M2282" s="230"/>
      <c r="N2282" s="230"/>
      <c r="O2282" s="230"/>
    </row>
    <row r="2283" spans="11:15" ht="11.25">
      <c r="K2283" s="230"/>
      <c r="L2283" s="230"/>
      <c r="M2283" s="230"/>
      <c r="N2283" s="230"/>
      <c r="O2283" s="230"/>
    </row>
    <row r="2284" spans="11:15" ht="11.25">
      <c r="K2284" s="230"/>
      <c r="L2284" s="230"/>
      <c r="M2284" s="230"/>
      <c r="N2284" s="230"/>
      <c r="O2284" s="230"/>
    </row>
    <row r="2285" spans="11:15" ht="11.25">
      <c r="K2285" s="230"/>
      <c r="L2285" s="230"/>
      <c r="M2285" s="230"/>
      <c r="N2285" s="230"/>
      <c r="O2285" s="230"/>
    </row>
    <row r="2286" spans="11:15" ht="11.25">
      <c r="K2286" s="230"/>
      <c r="L2286" s="230"/>
      <c r="M2286" s="230"/>
      <c r="N2286" s="230"/>
      <c r="O2286" s="230"/>
    </row>
    <row r="2287" spans="11:15" ht="11.25">
      <c r="K2287" s="230"/>
      <c r="L2287" s="230"/>
      <c r="M2287" s="230"/>
      <c r="N2287" s="230"/>
      <c r="O2287" s="230"/>
    </row>
    <row r="2288" spans="11:15" ht="11.25">
      <c r="K2288" s="230"/>
      <c r="L2288" s="230"/>
      <c r="M2288" s="230"/>
      <c r="N2288" s="230"/>
      <c r="O2288" s="230"/>
    </row>
    <row r="2289" spans="11:15" ht="11.25">
      <c r="K2289" s="230"/>
      <c r="L2289" s="230"/>
      <c r="M2289" s="230"/>
      <c r="N2289" s="230"/>
      <c r="O2289" s="230"/>
    </row>
    <row r="2290" spans="11:15" ht="11.25">
      <c r="K2290" s="230"/>
      <c r="L2290" s="230"/>
      <c r="M2290" s="230"/>
      <c r="N2290" s="230"/>
      <c r="O2290" s="230"/>
    </row>
    <row r="2291" spans="11:15" ht="11.25">
      <c r="K2291" s="230"/>
      <c r="L2291" s="230"/>
      <c r="M2291" s="230"/>
      <c r="N2291" s="230"/>
      <c r="O2291" s="230"/>
    </row>
    <row r="2292" spans="11:15" ht="11.25">
      <c r="K2292" s="230"/>
      <c r="L2292" s="230"/>
      <c r="M2292" s="230"/>
      <c r="N2292" s="230"/>
      <c r="O2292" s="230"/>
    </row>
    <row r="2293" spans="11:15" ht="11.25">
      <c r="K2293" s="230"/>
      <c r="L2293" s="230"/>
      <c r="M2293" s="230"/>
      <c r="N2293" s="230"/>
      <c r="O2293" s="230"/>
    </row>
    <row r="2294" spans="11:15" ht="11.25">
      <c r="K2294" s="230"/>
      <c r="L2294" s="230"/>
      <c r="M2294" s="230"/>
      <c r="N2294" s="230"/>
      <c r="O2294" s="230"/>
    </row>
    <row r="2295" spans="11:15" ht="11.25">
      <c r="K2295" s="230"/>
      <c r="L2295" s="230"/>
      <c r="M2295" s="230"/>
      <c r="N2295" s="230"/>
      <c r="O2295" s="230"/>
    </row>
    <row r="2296" spans="11:15" ht="11.25">
      <c r="K2296" s="230"/>
      <c r="L2296" s="230"/>
      <c r="M2296" s="230"/>
      <c r="N2296" s="230"/>
      <c r="O2296" s="230"/>
    </row>
    <row r="2297" spans="11:15" ht="11.25">
      <c r="K2297" s="230"/>
      <c r="L2297" s="230"/>
      <c r="M2297" s="230"/>
      <c r="N2297" s="230"/>
      <c r="O2297" s="230"/>
    </row>
    <row r="2298" spans="11:15" ht="11.25">
      <c r="K2298" s="230"/>
      <c r="L2298" s="230"/>
      <c r="M2298" s="230"/>
      <c r="N2298" s="230"/>
      <c r="O2298" s="230"/>
    </row>
    <row r="2299" spans="11:15" ht="11.25">
      <c r="K2299" s="230"/>
      <c r="L2299" s="230"/>
      <c r="M2299" s="230"/>
      <c r="N2299" s="230"/>
      <c r="O2299" s="230"/>
    </row>
    <row r="2300" spans="11:15" ht="11.25">
      <c r="K2300" s="230"/>
      <c r="L2300" s="230"/>
      <c r="M2300" s="230"/>
      <c r="N2300" s="230"/>
      <c r="O2300" s="230"/>
    </row>
    <row r="2301" spans="11:15" ht="11.25">
      <c r="K2301" s="230"/>
      <c r="L2301" s="230"/>
      <c r="M2301" s="230"/>
      <c r="N2301" s="230"/>
      <c r="O2301" s="230"/>
    </row>
    <row r="2302" spans="11:15" ht="11.25">
      <c r="K2302" s="230"/>
      <c r="L2302" s="230"/>
      <c r="M2302" s="230"/>
      <c r="N2302" s="230"/>
      <c r="O2302" s="230"/>
    </row>
    <row r="2303" spans="11:15" ht="11.25">
      <c r="K2303" s="230"/>
      <c r="L2303" s="230"/>
      <c r="M2303" s="230"/>
      <c r="N2303" s="230"/>
      <c r="O2303" s="230"/>
    </row>
    <row r="2304" spans="11:15" ht="11.25">
      <c r="K2304" s="230"/>
      <c r="L2304" s="230"/>
      <c r="M2304" s="230"/>
      <c r="N2304" s="230"/>
      <c r="O2304" s="230"/>
    </row>
    <row r="2305" spans="11:15" ht="11.25">
      <c r="K2305" s="230"/>
      <c r="L2305" s="230"/>
      <c r="M2305" s="230"/>
      <c r="N2305" s="230"/>
      <c r="O2305" s="230"/>
    </row>
    <row r="2306" spans="11:15" ht="11.25">
      <c r="K2306" s="230"/>
      <c r="L2306" s="230"/>
      <c r="M2306" s="230"/>
      <c r="N2306" s="230"/>
      <c r="O2306" s="230"/>
    </row>
    <row r="2307" spans="11:15" ht="11.25">
      <c r="K2307" s="230"/>
      <c r="L2307" s="230"/>
      <c r="M2307" s="230"/>
      <c r="N2307" s="230"/>
      <c r="O2307" s="230"/>
    </row>
    <row r="2308" spans="11:15" ht="11.25">
      <c r="K2308" s="230"/>
      <c r="L2308" s="230"/>
      <c r="M2308" s="230"/>
      <c r="N2308" s="230"/>
      <c r="O2308" s="230"/>
    </row>
    <row r="2309" spans="11:15" ht="11.25">
      <c r="K2309" s="230"/>
      <c r="L2309" s="230"/>
      <c r="M2309" s="230"/>
      <c r="N2309" s="230"/>
      <c r="O2309" s="230"/>
    </row>
    <row r="2310" spans="11:15" ht="11.25">
      <c r="K2310" s="230"/>
      <c r="L2310" s="230"/>
      <c r="M2310" s="230"/>
      <c r="N2310" s="230"/>
      <c r="O2310" s="230"/>
    </row>
    <row r="2311" spans="11:15" ht="11.25">
      <c r="K2311" s="230"/>
      <c r="L2311" s="230"/>
      <c r="M2311" s="230"/>
      <c r="N2311" s="230"/>
      <c r="O2311" s="230"/>
    </row>
    <row r="2312" spans="11:15" ht="11.25">
      <c r="K2312" s="230"/>
      <c r="L2312" s="230"/>
      <c r="M2312" s="230"/>
      <c r="N2312" s="230"/>
      <c r="O2312" s="230"/>
    </row>
    <row r="2313" spans="11:15" ht="11.25">
      <c r="K2313" s="230"/>
      <c r="L2313" s="230"/>
      <c r="M2313" s="230"/>
      <c r="N2313" s="230"/>
      <c r="O2313" s="230"/>
    </row>
    <row r="2314" spans="11:15" ht="11.25">
      <c r="K2314" s="230"/>
      <c r="L2314" s="230"/>
      <c r="M2314" s="230"/>
      <c r="N2314" s="230"/>
      <c r="O2314" s="230"/>
    </row>
    <row r="2315" spans="11:15" ht="11.25">
      <c r="K2315" s="230"/>
      <c r="L2315" s="230"/>
      <c r="M2315" s="230"/>
      <c r="N2315" s="230"/>
      <c r="O2315" s="230"/>
    </row>
    <row r="2316" spans="11:15" ht="11.25">
      <c r="K2316" s="230"/>
      <c r="L2316" s="230"/>
      <c r="M2316" s="230"/>
      <c r="N2316" s="230"/>
      <c r="O2316" s="230"/>
    </row>
    <row r="2317" spans="11:15" ht="11.25">
      <c r="K2317" s="230"/>
      <c r="L2317" s="230"/>
      <c r="M2317" s="230"/>
      <c r="N2317" s="230"/>
      <c r="O2317" s="230"/>
    </row>
    <row r="2318" spans="11:15" ht="11.25">
      <c r="K2318" s="230"/>
      <c r="L2318" s="230"/>
      <c r="M2318" s="230"/>
      <c r="N2318" s="230"/>
      <c r="O2318" s="230"/>
    </row>
    <row r="2319" spans="11:15" ht="11.25">
      <c r="K2319" s="230"/>
      <c r="L2319" s="230"/>
      <c r="M2319" s="230"/>
      <c r="N2319" s="230"/>
      <c r="O2319" s="230"/>
    </row>
    <row r="2320" spans="11:15" ht="11.25">
      <c r="K2320" s="230"/>
      <c r="L2320" s="230"/>
      <c r="M2320" s="230"/>
      <c r="N2320" s="230"/>
      <c r="O2320" s="230"/>
    </row>
    <row r="2321" spans="11:15" ht="11.25">
      <c r="K2321" s="230"/>
      <c r="L2321" s="230"/>
      <c r="M2321" s="230"/>
      <c r="N2321" s="230"/>
      <c r="O2321" s="230"/>
    </row>
    <row r="2322" spans="11:15" ht="11.25">
      <c r="K2322" s="230"/>
      <c r="L2322" s="230"/>
      <c r="M2322" s="230"/>
      <c r="N2322" s="230"/>
      <c r="O2322" s="230"/>
    </row>
    <row r="2323" spans="11:15" ht="11.25">
      <c r="K2323" s="230"/>
      <c r="L2323" s="230"/>
      <c r="M2323" s="230"/>
      <c r="N2323" s="230"/>
      <c r="O2323" s="230"/>
    </row>
    <row r="2324" spans="11:15" ht="11.25">
      <c r="K2324" s="230"/>
      <c r="L2324" s="230"/>
      <c r="M2324" s="230"/>
      <c r="N2324" s="230"/>
      <c r="O2324" s="230"/>
    </row>
    <row r="2325" spans="11:15" ht="11.25">
      <c r="K2325" s="230"/>
      <c r="L2325" s="230"/>
      <c r="M2325" s="230"/>
      <c r="N2325" s="230"/>
      <c r="O2325" s="230"/>
    </row>
    <row r="2326" spans="11:15" ht="11.25">
      <c r="K2326" s="230"/>
      <c r="L2326" s="230"/>
      <c r="M2326" s="230"/>
      <c r="N2326" s="230"/>
      <c r="O2326" s="230"/>
    </row>
    <row r="2327" spans="11:15" ht="11.25">
      <c r="K2327" s="230"/>
      <c r="L2327" s="230"/>
      <c r="M2327" s="230"/>
      <c r="N2327" s="230"/>
      <c r="O2327" s="230"/>
    </row>
    <row r="2328" spans="11:15" ht="11.25">
      <c r="K2328" s="230"/>
      <c r="L2328" s="230"/>
      <c r="M2328" s="230"/>
      <c r="N2328" s="230"/>
      <c r="O2328" s="230"/>
    </row>
    <row r="2329" spans="11:15" ht="11.25">
      <c r="K2329" s="230"/>
      <c r="L2329" s="230"/>
      <c r="M2329" s="230"/>
      <c r="N2329" s="230"/>
      <c r="O2329" s="230"/>
    </row>
    <row r="2330" spans="11:15" ht="11.25">
      <c r="K2330" s="230"/>
      <c r="L2330" s="230"/>
      <c r="M2330" s="230"/>
      <c r="N2330" s="230"/>
      <c r="O2330" s="230"/>
    </row>
    <row r="2331" spans="11:15" ht="11.25">
      <c r="K2331" s="230"/>
      <c r="L2331" s="230"/>
      <c r="M2331" s="230"/>
      <c r="N2331" s="230"/>
      <c r="O2331" s="230"/>
    </row>
    <row r="2332" spans="11:15" ht="11.25">
      <c r="K2332" s="230"/>
      <c r="L2332" s="230"/>
      <c r="M2332" s="230"/>
      <c r="N2332" s="230"/>
      <c r="O2332" s="230"/>
    </row>
    <row r="2333" spans="11:15" ht="11.25">
      <c r="K2333" s="230"/>
      <c r="L2333" s="230"/>
      <c r="M2333" s="230"/>
      <c r="N2333" s="230"/>
      <c r="O2333" s="230"/>
    </row>
    <row r="2334" spans="11:15" ht="11.25">
      <c r="K2334" s="230"/>
      <c r="L2334" s="230"/>
      <c r="M2334" s="230"/>
      <c r="N2334" s="230"/>
      <c r="O2334" s="230"/>
    </row>
    <row r="2335" spans="11:15" ht="11.25">
      <c r="K2335" s="230"/>
      <c r="L2335" s="230"/>
      <c r="M2335" s="230"/>
      <c r="N2335" s="230"/>
      <c r="O2335" s="230"/>
    </row>
    <row r="2336" spans="11:15" ht="11.25">
      <c r="K2336" s="230"/>
      <c r="L2336" s="230"/>
      <c r="M2336" s="230"/>
      <c r="N2336" s="230"/>
      <c r="O2336" s="230"/>
    </row>
    <row r="2337" spans="11:15" ht="11.25">
      <c r="K2337" s="230"/>
      <c r="L2337" s="230"/>
      <c r="M2337" s="230"/>
      <c r="N2337" s="230"/>
      <c r="O2337" s="230"/>
    </row>
    <row r="2338" spans="11:15" ht="11.25">
      <c r="K2338" s="230"/>
      <c r="L2338" s="230"/>
      <c r="M2338" s="230"/>
      <c r="N2338" s="230"/>
      <c r="O2338" s="230"/>
    </row>
    <row r="2339" spans="11:15" ht="11.25">
      <c r="K2339" s="230"/>
      <c r="L2339" s="230"/>
      <c r="M2339" s="230"/>
      <c r="N2339" s="230"/>
      <c r="O2339" s="230"/>
    </row>
    <row r="2340" spans="11:15" ht="11.25">
      <c r="K2340" s="230"/>
      <c r="L2340" s="230"/>
      <c r="M2340" s="230"/>
      <c r="N2340" s="230"/>
      <c r="O2340" s="230"/>
    </row>
    <row r="2341" spans="11:15" ht="11.25">
      <c r="K2341" s="230"/>
      <c r="L2341" s="230"/>
      <c r="M2341" s="230"/>
      <c r="N2341" s="230"/>
      <c r="O2341" s="230"/>
    </row>
    <row r="2342" spans="11:15" ht="11.25">
      <c r="K2342" s="230"/>
      <c r="L2342" s="230"/>
      <c r="M2342" s="230"/>
      <c r="N2342" s="230"/>
      <c r="O2342" s="230"/>
    </row>
    <row r="2343" spans="11:15" ht="11.25">
      <c r="K2343" s="230"/>
      <c r="L2343" s="230"/>
      <c r="M2343" s="230"/>
      <c r="N2343" s="230"/>
      <c r="O2343" s="230"/>
    </row>
    <row r="2344" spans="11:15" ht="11.25">
      <c r="K2344" s="230"/>
      <c r="L2344" s="230"/>
      <c r="M2344" s="230"/>
      <c r="N2344" s="230"/>
      <c r="O2344" s="230"/>
    </row>
    <row r="2345" spans="11:15" ht="11.25">
      <c r="K2345" s="230"/>
      <c r="L2345" s="230"/>
      <c r="M2345" s="230"/>
      <c r="N2345" s="230"/>
      <c r="O2345" s="230"/>
    </row>
    <row r="2346" spans="11:15" ht="11.25">
      <c r="K2346" s="230"/>
      <c r="L2346" s="230"/>
      <c r="M2346" s="230"/>
      <c r="N2346" s="230"/>
      <c r="O2346" s="230"/>
    </row>
    <row r="2347" spans="11:15" ht="11.25">
      <c r="K2347" s="230"/>
      <c r="L2347" s="230"/>
      <c r="M2347" s="230"/>
      <c r="N2347" s="230"/>
      <c r="O2347" s="230"/>
    </row>
    <row r="2348" spans="11:15" ht="11.25">
      <c r="K2348" s="230"/>
      <c r="L2348" s="230"/>
      <c r="M2348" s="230"/>
      <c r="N2348" s="230"/>
      <c r="O2348" s="230"/>
    </row>
    <row r="2349" spans="11:15" ht="11.25">
      <c r="K2349" s="230"/>
      <c r="L2349" s="230"/>
      <c r="M2349" s="230"/>
      <c r="N2349" s="230"/>
      <c r="O2349" s="230"/>
    </row>
    <row r="2350" spans="11:15" ht="11.25">
      <c r="K2350" s="230"/>
      <c r="L2350" s="230"/>
      <c r="M2350" s="230"/>
      <c r="N2350" s="230"/>
      <c r="O2350" s="230"/>
    </row>
    <row r="2351" spans="11:15" ht="11.25">
      <c r="K2351" s="230"/>
      <c r="L2351" s="230"/>
      <c r="M2351" s="230"/>
      <c r="N2351" s="230"/>
      <c r="O2351" s="230"/>
    </row>
    <row r="2352" spans="11:15" ht="11.25">
      <c r="K2352" s="230"/>
      <c r="L2352" s="230"/>
      <c r="M2352" s="230"/>
      <c r="N2352" s="230"/>
      <c r="O2352" s="230"/>
    </row>
    <row r="2353" spans="11:15" ht="11.25">
      <c r="K2353" s="230"/>
      <c r="L2353" s="230"/>
      <c r="M2353" s="230"/>
      <c r="N2353" s="230"/>
      <c r="O2353" s="230"/>
    </row>
    <row r="2354" spans="11:15" ht="11.25">
      <c r="K2354" s="230"/>
      <c r="L2354" s="230"/>
      <c r="M2354" s="230"/>
      <c r="N2354" s="230"/>
      <c r="O2354" s="230"/>
    </row>
    <row r="2355" spans="11:15" ht="11.25">
      <c r="K2355" s="230"/>
      <c r="L2355" s="230"/>
      <c r="M2355" s="230"/>
      <c r="N2355" s="230"/>
      <c r="O2355" s="230"/>
    </row>
    <row r="2356" spans="11:15" ht="11.25">
      <c r="K2356" s="230"/>
      <c r="L2356" s="230"/>
      <c r="M2356" s="230"/>
      <c r="N2356" s="230"/>
      <c r="O2356" s="230"/>
    </row>
    <row r="2357" spans="11:15" ht="11.25">
      <c r="K2357" s="230"/>
      <c r="L2357" s="230"/>
      <c r="M2357" s="230"/>
      <c r="N2357" s="230"/>
      <c r="O2357" s="230"/>
    </row>
    <row r="2358" spans="11:15" ht="11.25">
      <c r="K2358" s="230"/>
      <c r="L2358" s="230"/>
      <c r="M2358" s="230"/>
      <c r="N2358" s="230"/>
      <c r="O2358" s="230"/>
    </row>
    <row r="2359" spans="11:15" ht="11.25">
      <c r="K2359" s="230"/>
      <c r="L2359" s="230"/>
      <c r="M2359" s="230"/>
      <c r="N2359" s="230"/>
      <c r="O2359" s="230"/>
    </row>
    <row r="2360" spans="11:15" ht="11.25">
      <c r="K2360" s="230"/>
      <c r="L2360" s="230"/>
      <c r="M2360" s="230"/>
      <c r="N2360" s="230"/>
      <c r="O2360" s="230"/>
    </row>
    <row r="2361" spans="11:15" ht="11.25">
      <c r="K2361" s="230"/>
      <c r="L2361" s="230"/>
      <c r="M2361" s="230"/>
      <c r="N2361" s="230"/>
      <c r="O2361" s="230"/>
    </row>
    <row r="2362" spans="11:15" ht="11.25">
      <c r="K2362" s="230"/>
      <c r="L2362" s="230"/>
      <c r="M2362" s="230"/>
      <c r="N2362" s="230"/>
      <c r="O2362" s="230"/>
    </row>
    <row r="2363" spans="11:15" ht="11.25">
      <c r="K2363" s="230"/>
      <c r="L2363" s="230"/>
      <c r="M2363" s="230"/>
      <c r="N2363" s="230"/>
      <c r="O2363" s="230"/>
    </row>
    <row r="2364" spans="11:15" ht="11.25">
      <c r="K2364" s="230"/>
      <c r="L2364" s="230"/>
      <c r="M2364" s="230"/>
      <c r="N2364" s="230"/>
      <c r="O2364" s="230"/>
    </row>
    <row r="2365" spans="11:15" ht="11.25">
      <c r="K2365" s="230"/>
      <c r="L2365" s="230"/>
      <c r="M2365" s="230"/>
      <c r="N2365" s="230"/>
      <c r="O2365" s="230"/>
    </row>
    <row r="2366" spans="11:15" ht="11.25">
      <c r="K2366" s="230"/>
      <c r="L2366" s="230"/>
      <c r="M2366" s="230"/>
      <c r="N2366" s="230"/>
      <c r="O2366" s="230"/>
    </row>
    <row r="2367" spans="11:15" ht="11.25">
      <c r="K2367" s="230"/>
      <c r="L2367" s="230"/>
      <c r="M2367" s="230"/>
      <c r="N2367" s="230"/>
      <c r="O2367" s="230"/>
    </row>
    <row r="2368" spans="11:15" ht="11.25">
      <c r="K2368" s="230"/>
      <c r="L2368" s="230"/>
      <c r="M2368" s="230"/>
      <c r="N2368" s="230"/>
      <c r="O2368" s="230"/>
    </row>
    <row r="2369" spans="11:15" ht="11.25">
      <c r="K2369" s="230"/>
      <c r="L2369" s="230"/>
      <c r="M2369" s="230"/>
      <c r="N2369" s="230"/>
      <c r="O2369" s="230"/>
    </row>
    <row r="2370" spans="11:15" ht="11.25">
      <c r="K2370" s="230"/>
      <c r="L2370" s="230"/>
      <c r="M2370" s="230"/>
      <c r="N2370" s="230"/>
      <c r="O2370" s="230"/>
    </row>
    <row r="2371" spans="11:15" ht="11.25">
      <c r="K2371" s="230"/>
      <c r="L2371" s="230"/>
      <c r="M2371" s="230"/>
      <c r="N2371" s="230"/>
      <c r="O2371" s="230"/>
    </row>
    <row r="2372" spans="11:15" ht="11.25">
      <c r="K2372" s="230"/>
      <c r="L2372" s="230"/>
      <c r="M2372" s="230"/>
      <c r="N2372" s="230"/>
      <c r="O2372" s="230"/>
    </row>
    <row r="2373" spans="11:15" ht="11.25">
      <c r="K2373" s="230"/>
      <c r="L2373" s="230"/>
      <c r="M2373" s="230"/>
      <c r="N2373" s="230"/>
      <c r="O2373" s="230"/>
    </row>
    <row r="2374" spans="11:15" ht="11.25">
      <c r="K2374" s="230"/>
      <c r="L2374" s="230"/>
      <c r="M2374" s="230"/>
      <c r="N2374" s="230"/>
      <c r="O2374" s="230"/>
    </row>
    <row r="2375" spans="11:15" ht="11.25">
      <c r="K2375" s="230"/>
      <c r="L2375" s="230"/>
      <c r="M2375" s="230"/>
      <c r="N2375" s="230"/>
      <c r="O2375" s="230"/>
    </row>
    <row r="2376" spans="11:15" ht="11.25">
      <c r="K2376" s="230"/>
      <c r="L2376" s="230"/>
      <c r="M2376" s="230"/>
      <c r="N2376" s="230"/>
      <c r="O2376" s="230"/>
    </row>
    <row r="2377" spans="11:15" ht="11.25">
      <c r="K2377" s="230"/>
      <c r="L2377" s="230"/>
      <c r="M2377" s="230"/>
      <c r="N2377" s="230"/>
      <c r="O2377" s="230"/>
    </row>
    <row r="2378" spans="11:15" ht="11.25">
      <c r="K2378" s="230"/>
      <c r="L2378" s="230"/>
      <c r="M2378" s="230"/>
      <c r="N2378" s="230"/>
      <c r="O2378" s="230"/>
    </row>
    <row r="2379" spans="11:15" ht="11.25">
      <c r="K2379" s="230"/>
      <c r="L2379" s="230"/>
      <c r="M2379" s="230"/>
      <c r="N2379" s="230"/>
      <c r="O2379" s="230"/>
    </row>
    <row r="2380" spans="11:15" ht="11.25">
      <c r="K2380" s="230"/>
      <c r="L2380" s="230"/>
      <c r="M2380" s="230"/>
      <c r="N2380" s="230"/>
      <c r="O2380" s="230"/>
    </row>
    <row r="2381" spans="11:15" ht="11.25">
      <c r="K2381" s="230"/>
      <c r="L2381" s="230"/>
      <c r="M2381" s="230"/>
      <c r="N2381" s="230"/>
      <c r="O2381" s="230"/>
    </row>
    <row r="2382" spans="11:15" ht="11.25">
      <c r="K2382" s="230"/>
      <c r="L2382" s="230"/>
      <c r="M2382" s="230"/>
      <c r="N2382" s="230"/>
      <c r="O2382" s="230"/>
    </row>
    <row r="2383" spans="11:15" ht="11.25">
      <c r="K2383" s="230"/>
      <c r="L2383" s="230"/>
      <c r="M2383" s="230"/>
      <c r="N2383" s="230"/>
      <c r="O2383" s="230"/>
    </row>
    <row r="2384" spans="11:15" ht="11.25">
      <c r="K2384" s="230"/>
      <c r="L2384" s="230"/>
      <c r="M2384" s="230"/>
      <c r="N2384" s="230"/>
      <c r="O2384" s="230"/>
    </row>
    <row r="2385" spans="11:15" ht="11.25">
      <c r="K2385" s="230"/>
      <c r="L2385" s="230"/>
      <c r="M2385" s="230"/>
      <c r="N2385" s="230"/>
      <c r="O2385" s="230"/>
    </row>
    <row r="2386" spans="11:15" ht="11.25">
      <c r="K2386" s="230"/>
      <c r="L2386" s="230"/>
      <c r="M2386" s="230"/>
      <c r="N2386" s="230"/>
      <c r="O2386" s="230"/>
    </row>
    <row r="2387" spans="11:15" ht="11.25">
      <c r="K2387" s="230"/>
      <c r="L2387" s="230"/>
      <c r="M2387" s="230"/>
      <c r="N2387" s="230"/>
      <c r="O2387" s="230"/>
    </row>
    <row r="2388" spans="11:15" ht="11.25">
      <c r="K2388" s="230"/>
      <c r="L2388" s="230"/>
      <c r="M2388" s="230"/>
      <c r="N2388" s="230"/>
      <c r="O2388" s="230"/>
    </row>
    <row r="2389" spans="11:15" ht="11.25">
      <c r="K2389" s="230"/>
      <c r="L2389" s="230"/>
      <c r="M2389" s="230"/>
      <c r="N2389" s="230"/>
      <c r="O2389" s="230"/>
    </row>
    <row r="2390" spans="11:15" ht="11.25">
      <c r="K2390" s="230"/>
      <c r="L2390" s="230"/>
      <c r="M2390" s="230"/>
      <c r="N2390" s="230"/>
      <c r="O2390" s="230"/>
    </row>
    <row r="2391" spans="11:15" ht="11.25">
      <c r="K2391" s="230"/>
      <c r="L2391" s="230"/>
      <c r="M2391" s="230"/>
      <c r="N2391" s="230"/>
      <c r="O2391" s="230"/>
    </row>
    <row r="2392" spans="11:15" ht="11.25">
      <c r="K2392" s="230"/>
      <c r="L2392" s="230"/>
      <c r="M2392" s="230"/>
      <c r="N2392" s="230"/>
      <c r="O2392" s="230"/>
    </row>
    <row r="2393" spans="11:15" ht="11.25">
      <c r="K2393" s="230"/>
      <c r="L2393" s="230"/>
      <c r="M2393" s="230"/>
      <c r="N2393" s="230"/>
      <c r="O2393" s="230"/>
    </row>
    <row r="2394" spans="11:15" ht="11.25">
      <c r="K2394" s="230"/>
      <c r="L2394" s="230"/>
      <c r="M2394" s="230"/>
      <c r="N2394" s="230"/>
      <c r="O2394" s="230"/>
    </row>
    <row r="2395" spans="11:15" ht="11.25">
      <c r="K2395" s="230"/>
      <c r="L2395" s="230"/>
      <c r="M2395" s="230"/>
      <c r="N2395" s="230"/>
      <c r="O2395" s="230"/>
    </row>
    <row r="2396" spans="11:15" ht="11.25">
      <c r="K2396" s="230"/>
      <c r="L2396" s="230"/>
      <c r="M2396" s="230"/>
      <c r="N2396" s="230"/>
      <c r="O2396" s="230"/>
    </row>
    <row r="2397" spans="11:15" ht="11.25">
      <c r="K2397" s="230"/>
      <c r="L2397" s="230"/>
      <c r="M2397" s="230"/>
      <c r="N2397" s="230"/>
      <c r="O2397" s="230"/>
    </row>
    <row r="2398" spans="11:15" ht="11.25">
      <c r="K2398" s="230"/>
      <c r="L2398" s="230"/>
      <c r="M2398" s="230"/>
      <c r="N2398" s="230"/>
      <c r="O2398" s="230"/>
    </row>
    <row r="2399" spans="11:15" ht="11.25">
      <c r="K2399" s="230"/>
      <c r="L2399" s="230"/>
      <c r="M2399" s="230"/>
      <c r="N2399" s="230"/>
      <c r="O2399" s="230"/>
    </row>
    <row r="2400" spans="11:15" ht="11.25">
      <c r="K2400" s="230"/>
      <c r="L2400" s="230"/>
      <c r="M2400" s="230"/>
      <c r="N2400" s="230"/>
      <c r="O2400" s="230"/>
    </row>
    <row r="2401" spans="11:15" ht="11.25">
      <c r="K2401" s="230"/>
      <c r="L2401" s="230"/>
      <c r="M2401" s="230"/>
      <c r="N2401" s="230"/>
      <c r="O2401" s="230"/>
    </row>
    <row r="2402" spans="11:15" ht="11.25">
      <c r="K2402" s="230"/>
      <c r="L2402" s="230"/>
      <c r="M2402" s="230"/>
      <c r="N2402" s="230"/>
      <c r="O2402" s="230"/>
    </row>
    <row r="2403" spans="11:15" ht="11.25">
      <c r="K2403" s="230"/>
      <c r="L2403" s="230"/>
      <c r="M2403" s="230"/>
      <c r="N2403" s="230"/>
      <c r="O2403" s="230"/>
    </row>
    <row r="2404" spans="11:15" ht="11.25">
      <c r="K2404" s="230"/>
      <c r="L2404" s="230"/>
      <c r="M2404" s="230"/>
      <c r="N2404" s="230"/>
      <c r="O2404" s="230"/>
    </row>
    <row r="2405" spans="11:15" ht="11.25">
      <c r="K2405" s="230"/>
      <c r="L2405" s="230"/>
      <c r="M2405" s="230"/>
      <c r="N2405" s="230"/>
      <c r="O2405" s="230"/>
    </row>
    <row r="2406" spans="11:15" ht="11.25">
      <c r="K2406" s="230"/>
      <c r="L2406" s="230"/>
      <c r="M2406" s="230"/>
      <c r="N2406" s="230"/>
      <c r="O2406" s="230"/>
    </row>
    <row r="2407" spans="11:15" ht="11.25">
      <c r="K2407" s="230"/>
      <c r="L2407" s="230"/>
      <c r="M2407" s="230"/>
      <c r="N2407" s="230"/>
      <c r="O2407" s="230"/>
    </row>
    <row r="2408" spans="11:15" ht="11.25">
      <c r="K2408" s="230"/>
      <c r="L2408" s="230"/>
      <c r="M2408" s="230"/>
      <c r="N2408" s="230"/>
      <c r="O2408" s="230"/>
    </row>
    <row r="2409" spans="11:15" ht="11.25">
      <c r="K2409" s="230"/>
      <c r="L2409" s="230"/>
      <c r="M2409" s="230"/>
      <c r="N2409" s="230"/>
      <c r="O2409" s="230"/>
    </row>
    <row r="2410" spans="11:15" ht="11.25">
      <c r="K2410" s="230"/>
      <c r="L2410" s="230"/>
      <c r="M2410" s="230"/>
      <c r="N2410" s="230"/>
      <c r="O2410" s="230"/>
    </row>
    <row r="2411" spans="11:15" ht="11.25">
      <c r="K2411" s="230"/>
      <c r="L2411" s="230"/>
      <c r="M2411" s="230"/>
      <c r="N2411" s="230"/>
      <c r="O2411" s="230"/>
    </row>
    <row r="2412" spans="11:15" ht="11.25">
      <c r="K2412" s="230"/>
      <c r="L2412" s="230"/>
      <c r="M2412" s="230"/>
      <c r="N2412" s="230"/>
      <c r="O2412" s="230"/>
    </row>
    <row r="2413" spans="11:15" ht="11.25">
      <c r="K2413" s="230"/>
      <c r="L2413" s="230"/>
      <c r="M2413" s="230"/>
      <c r="N2413" s="230"/>
      <c r="O2413" s="230"/>
    </row>
    <row r="2414" spans="11:15" ht="11.25">
      <c r="K2414" s="230"/>
      <c r="L2414" s="230"/>
      <c r="M2414" s="230"/>
      <c r="N2414" s="230"/>
      <c r="O2414" s="230"/>
    </row>
    <row r="2415" spans="11:15" ht="11.25">
      <c r="K2415" s="230"/>
      <c r="L2415" s="230"/>
      <c r="M2415" s="230"/>
      <c r="N2415" s="230"/>
      <c r="O2415" s="230"/>
    </row>
    <row r="2416" spans="11:15" ht="11.25">
      <c r="K2416" s="230"/>
      <c r="L2416" s="230"/>
      <c r="M2416" s="230"/>
      <c r="N2416" s="230"/>
      <c r="O2416" s="230"/>
    </row>
    <row r="2417" spans="11:15" ht="11.25">
      <c r="K2417" s="230"/>
      <c r="L2417" s="230"/>
      <c r="M2417" s="230"/>
      <c r="N2417" s="230"/>
      <c r="O2417" s="230"/>
    </row>
    <row r="2418" spans="11:15" ht="11.25">
      <c r="K2418" s="230"/>
      <c r="L2418" s="230"/>
      <c r="M2418" s="230"/>
      <c r="N2418" s="230"/>
      <c r="O2418" s="230"/>
    </row>
    <row r="2419" spans="11:15" ht="11.25">
      <c r="K2419" s="230"/>
      <c r="L2419" s="230"/>
      <c r="M2419" s="230"/>
      <c r="N2419" s="230"/>
      <c r="O2419" s="230"/>
    </row>
    <row r="2420" spans="11:15" ht="11.25">
      <c r="K2420" s="230"/>
      <c r="L2420" s="230"/>
      <c r="M2420" s="230"/>
      <c r="N2420" s="230"/>
      <c r="O2420" s="230"/>
    </row>
    <row r="2421" spans="11:15" ht="11.25">
      <c r="K2421" s="230"/>
      <c r="L2421" s="230"/>
      <c r="M2421" s="230"/>
      <c r="N2421" s="230"/>
      <c r="O2421" s="230"/>
    </row>
    <row r="2422" spans="11:15" ht="11.25">
      <c r="K2422" s="230"/>
      <c r="L2422" s="230"/>
      <c r="M2422" s="230"/>
      <c r="N2422" s="230"/>
      <c r="O2422" s="230"/>
    </row>
    <row r="2423" spans="11:15" ht="11.25">
      <c r="K2423" s="230"/>
      <c r="L2423" s="230"/>
      <c r="M2423" s="230"/>
      <c r="N2423" s="230"/>
      <c r="O2423" s="230"/>
    </row>
    <row r="2424" spans="11:15" ht="11.25">
      <c r="K2424" s="230"/>
      <c r="L2424" s="230"/>
      <c r="M2424" s="230"/>
      <c r="N2424" s="230"/>
      <c r="O2424" s="230"/>
    </row>
    <row r="2425" spans="11:15" ht="11.25">
      <c r="K2425" s="230"/>
      <c r="L2425" s="230"/>
      <c r="M2425" s="230"/>
      <c r="N2425" s="230"/>
      <c r="O2425" s="230"/>
    </row>
    <row r="2426" spans="11:15" ht="11.25">
      <c r="K2426" s="230"/>
      <c r="L2426" s="230"/>
      <c r="M2426" s="230"/>
      <c r="N2426" s="230"/>
      <c r="O2426" s="230"/>
    </row>
    <row r="2427" spans="11:15" ht="11.25">
      <c r="K2427" s="230"/>
      <c r="L2427" s="230"/>
      <c r="M2427" s="230"/>
      <c r="N2427" s="230"/>
      <c r="O2427" s="230"/>
    </row>
    <row r="2428" spans="11:15" ht="11.25">
      <c r="K2428" s="230"/>
      <c r="L2428" s="230"/>
      <c r="M2428" s="230"/>
      <c r="N2428" s="230"/>
      <c r="O2428" s="230"/>
    </row>
    <row r="2429" spans="11:15" ht="11.25">
      <c r="K2429" s="230"/>
      <c r="L2429" s="230"/>
      <c r="M2429" s="230"/>
      <c r="N2429" s="230"/>
      <c r="O2429" s="230"/>
    </row>
    <row r="2430" spans="11:15" ht="11.25">
      <c r="K2430" s="230"/>
      <c r="L2430" s="230"/>
      <c r="M2430" s="230"/>
      <c r="N2430" s="230"/>
      <c r="O2430" s="230"/>
    </row>
    <row r="2431" spans="11:15" ht="11.25">
      <c r="K2431" s="230"/>
      <c r="L2431" s="230"/>
      <c r="M2431" s="230"/>
      <c r="N2431" s="230"/>
      <c r="O2431" s="230"/>
    </row>
    <row r="2432" spans="11:15" ht="11.25">
      <c r="K2432" s="230"/>
      <c r="L2432" s="230"/>
      <c r="M2432" s="230"/>
      <c r="N2432" s="230"/>
      <c r="O2432" s="230"/>
    </row>
    <row r="2433" spans="11:15" ht="11.25">
      <c r="K2433" s="230"/>
      <c r="L2433" s="230"/>
      <c r="M2433" s="230"/>
      <c r="N2433" s="230"/>
      <c r="O2433" s="230"/>
    </row>
    <row r="2434" spans="11:15" ht="11.25">
      <c r="K2434" s="230"/>
      <c r="L2434" s="230"/>
      <c r="M2434" s="230"/>
      <c r="N2434" s="230"/>
      <c r="O2434" s="230"/>
    </row>
    <row r="2435" spans="11:15" ht="11.25">
      <c r="K2435" s="230"/>
      <c r="L2435" s="230"/>
      <c r="M2435" s="230"/>
      <c r="N2435" s="230"/>
      <c r="O2435" s="230"/>
    </row>
    <row r="2436" spans="11:15" ht="11.25">
      <c r="K2436" s="230"/>
      <c r="L2436" s="230"/>
      <c r="M2436" s="230"/>
      <c r="N2436" s="230"/>
      <c r="O2436" s="230"/>
    </row>
    <row r="2437" spans="11:15" ht="11.25">
      <c r="K2437" s="230"/>
      <c r="L2437" s="230"/>
      <c r="M2437" s="230"/>
      <c r="N2437" s="230"/>
      <c r="O2437" s="230"/>
    </row>
    <row r="2438" spans="11:15" ht="11.25">
      <c r="K2438" s="230"/>
      <c r="L2438" s="230"/>
      <c r="M2438" s="230"/>
      <c r="N2438" s="230"/>
      <c r="O2438" s="230"/>
    </row>
    <row r="2439" spans="11:15" ht="11.25">
      <c r="K2439" s="230"/>
      <c r="L2439" s="230"/>
      <c r="M2439" s="230"/>
      <c r="N2439" s="230"/>
      <c r="O2439" s="230"/>
    </row>
    <row r="2440" spans="11:15" ht="11.25">
      <c r="K2440" s="230"/>
      <c r="L2440" s="230"/>
      <c r="M2440" s="230"/>
      <c r="N2440" s="230"/>
      <c r="O2440" s="230"/>
    </row>
    <row r="2441" spans="11:15" ht="11.25">
      <c r="K2441" s="230"/>
      <c r="L2441" s="230"/>
      <c r="M2441" s="230"/>
      <c r="N2441" s="230"/>
      <c r="O2441" s="230"/>
    </row>
    <row r="2442" spans="11:15" ht="11.25">
      <c r="K2442" s="230"/>
      <c r="L2442" s="230"/>
      <c r="M2442" s="230"/>
      <c r="N2442" s="230"/>
      <c r="O2442" s="230"/>
    </row>
    <row r="2443" spans="11:15" ht="11.25">
      <c r="K2443" s="230"/>
      <c r="L2443" s="230"/>
      <c r="M2443" s="230"/>
      <c r="N2443" s="230"/>
      <c r="O2443" s="230"/>
    </row>
    <row r="2444" spans="11:15" ht="11.25">
      <c r="K2444" s="230"/>
      <c r="L2444" s="230"/>
      <c r="M2444" s="230"/>
      <c r="N2444" s="230"/>
      <c r="O2444" s="230"/>
    </row>
    <row r="2445" spans="11:15" ht="11.25">
      <c r="K2445" s="230"/>
      <c r="L2445" s="230"/>
      <c r="M2445" s="230"/>
      <c r="N2445" s="230"/>
      <c r="O2445" s="230"/>
    </row>
    <row r="2446" spans="11:15" ht="11.25">
      <c r="K2446" s="230"/>
      <c r="L2446" s="230"/>
      <c r="M2446" s="230"/>
      <c r="N2446" s="230"/>
      <c r="O2446" s="230"/>
    </row>
    <row r="2447" spans="11:15" ht="11.25">
      <c r="K2447" s="230"/>
      <c r="L2447" s="230"/>
      <c r="M2447" s="230"/>
      <c r="N2447" s="230"/>
      <c r="O2447" s="230"/>
    </row>
    <row r="2448" spans="11:15" ht="11.25">
      <c r="K2448" s="230"/>
      <c r="L2448" s="230"/>
      <c r="M2448" s="230"/>
      <c r="N2448" s="230"/>
      <c r="O2448" s="230"/>
    </row>
    <row r="2449" spans="11:15" ht="11.25">
      <c r="K2449" s="230"/>
      <c r="L2449" s="230"/>
      <c r="M2449" s="230"/>
      <c r="N2449" s="230"/>
      <c r="O2449" s="230"/>
    </row>
    <row r="2450" spans="11:15" ht="11.25">
      <c r="K2450" s="230"/>
      <c r="L2450" s="230"/>
      <c r="M2450" s="230"/>
      <c r="N2450" s="230"/>
      <c r="O2450" s="230"/>
    </row>
    <row r="2451" spans="11:15" ht="11.25">
      <c r="K2451" s="230"/>
      <c r="L2451" s="230"/>
      <c r="M2451" s="230"/>
      <c r="N2451" s="230"/>
      <c r="O2451" s="230"/>
    </row>
    <row r="2452" spans="11:15" ht="11.25">
      <c r="K2452" s="230"/>
      <c r="L2452" s="230"/>
      <c r="M2452" s="230"/>
      <c r="N2452" s="230"/>
      <c r="O2452" s="230"/>
    </row>
    <row r="2453" spans="11:15" ht="11.25">
      <c r="K2453" s="230"/>
      <c r="L2453" s="230"/>
      <c r="M2453" s="230"/>
      <c r="N2453" s="230"/>
      <c r="O2453" s="230"/>
    </row>
    <row r="2454" spans="11:15" ht="11.25">
      <c r="K2454" s="230"/>
      <c r="L2454" s="230"/>
      <c r="M2454" s="230"/>
      <c r="N2454" s="230"/>
      <c r="O2454" s="230"/>
    </row>
    <row r="2455" spans="11:15" ht="11.25">
      <c r="K2455" s="230"/>
      <c r="L2455" s="230"/>
      <c r="M2455" s="230"/>
      <c r="N2455" s="230"/>
      <c r="O2455" s="230"/>
    </row>
    <row r="2456" spans="11:15" ht="11.25">
      <c r="K2456" s="230"/>
      <c r="L2456" s="230"/>
      <c r="M2456" s="230"/>
      <c r="N2456" s="230"/>
      <c r="O2456" s="230"/>
    </row>
    <row r="2457" spans="11:15" ht="11.25">
      <c r="K2457" s="230"/>
      <c r="L2457" s="230"/>
      <c r="M2457" s="230"/>
      <c r="N2457" s="230"/>
      <c r="O2457" s="230"/>
    </row>
    <row r="2458" spans="11:15" ht="11.25">
      <c r="K2458" s="230"/>
      <c r="L2458" s="230"/>
      <c r="M2458" s="230"/>
      <c r="N2458" s="230"/>
      <c r="O2458" s="230"/>
    </row>
    <row r="2459" spans="11:15" ht="11.25">
      <c r="K2459" s="230"/>
      <c r="L2459" s="230"/>
      <c r="M2459" s="230"/>
      <c r="N2459" s="230"/>
      <c r="O2459" s="230"/>
    </row>
    <row r="2460" spans="11:15" ht="11.25">
      <c r="K2460" s="230"/>
      <c r="L2460" s="230"/>
      <c r="M2460" s="230"/>
      <c r="N2460" s="230"/>
      <c r="O2460" s="230"/>
    </row>
    <row r="2461" spans="11:15" ht="11.25">
      <c r="K2461" s="230"/>
      <c r="L2461" s="230"/>
      <c r="M2461" s="230"/>
      <c r="N2461" s="230"/>
      <c r="O2461" s="230"/>
    </row>
    <row r="2462" spans="11:15" ht="11.25">
      <c r="K2462" s="230"/>
      <c r="L2462" s="230"/>
      <c r="M2462" s="230"/>
      <c r="N2462" s="230"/>
      <c r="O2462" s="230"/>
    </row>
    <row r="2463" spans="11:15" ht="11.25">
      <c r="K2463" s="230"/>
      <c r="L2463" s="230"/>
      <c r="M2463" s="230"/>
      <c r="N2463" s="230"/>
      <c r="O2463" s="230"/>
    </row>
    <row r="2464" spans="11:15" ht="11.25">
      <c r="K2464" s="230"/>
      <c r="L2464" s="230"/>
      <c r="M2464" s="230"/>
      <c r="N2464" s="230"/>
      <c r="O2464" s="230"/>
    </row>
    <row r="2465" spans="11:15" ht="11.25">
      <c r="K2465" s="230"/>
      <c r="L2465" s="230"/>
      <c r="M2465" s="230"/>
      <c r="N2465" s="230"/>
      <c r="O2465" s="230"/>
    </row>
    <row r="2466" spans="11:15" ht="11.25">
      <c r="K2466" s="230"/>
      <c r="L2466" s="230"/>
      <c r="M2466" s="230"/>
      <c r="N2466" s="230"/>
      <c r="O2466" s="230"/>
    </row>
    <row r="2467" spans="11:15" ht="11.25">
      <c r="K2467" s="230"/>
      <c r="L2467" s="230"/>
      <c r="M2467" s="230"/>
      <c r="N2467" s="230"/>
      <c r="O2467" s="230"/>
    </row>
    <row r="2468" spans="11:15" ht="11.25">
      <c r="K2468" s="230"/>
      <c r="L2468" s="230"/>
      <c r="M2468" s="230"/>
      <c r="N2468" s="230"/>
      <c r="O2468" s="230"/>
    </row>
    <row r="2469" spans="11:15" ht="11.25">
      <c r="K2469" s="230"/>
      <c r="L2469" s="230"/>
      <c r="M2469" s="230"/>
      <c r="N2469" s="230"/>
      <c r="O2469" s="230"/>
    </row>
    <row r="2470" spans="11:15" ht="11.25">
      <c r="K2470" s="230"/>
      <c r="L2470" s="230"/>
      <c r="M2470" s="230"/>
      <c r="N2470" s="230"/>
      <c r="O2470" s="230"/>
    </row>
    <row r="2471" spans="11:15" ht="11.25">
      <c r="K2471" s="230"/>
      <c r="L2471" s="230"/>
      <c r="M2471" s="230"/>
      <c r="N2471" s="230"/>
      <c r="O2471" s="230"/>
    </row>
    <row r="2472" spans="11:15" ht="11.25">
      <c r="K2472" s="230"/>
      <c r="L2472" s="230"/>
      <c r="M2472" s="230"/>
      <c r="N2472" s="230"/>
      <c r="O2472" s="230"/>
    </row>
    <row r="2473" spans="11:15" ht="11.25">
      <c r="K2473" s="230"/>
      <c r="L2473" s="230"/>
      <c r="M2473" s="230"/>
      <c r="N2473" s="230"/>
      <c r="O2473" s="230"/>
    </row>
    <row r="2474" spans="11:15" ht="11.25">
      <c r="K2474" s="230"/>
      <c r="L2474" s="230"/>
      <c r="M2474" s="230"/>
      <c r="N2474" s="230"/>
      <c r="O2474" s="230"/>
    </row>
    <row r="2475" spans="11:15" ht="11.25">
      <c r="K2475" s="230"/>
      <c r="L2475" s="230"/>
      <c r="M2475" s="230"/>
      <c r="N2475" s="230"/>
      <c r="O2475" s="230"/>
    </row>
    <row r="2476" spans="11:15" ht="11.25">
      <c r="K2476" s="230"/>
      <c r="L2476" s="230"/>
      <c r="M2476" s="230"/>
      <c r="N2476" s="230"/>
      <c r="O2476" s="230"/>
    </row>
    <row r="2477" spans="11:15" ht="11.25">
      <c r="K2477" s="230"/>
      <c r="L2477" s="230"/>
      <c r="M2477" s="230"/>
      <c r="N2477" s="230"/>
      <c r="O2477" s="230"/>
    </row>
    <row r="2478" spans="11:15" ht="11.25">
      <c r="K2478" s="230"/>
      <c r="L2478" s="230"/>
      <c r="M2478" s="230"/>
      <c r="N2478" s="230"/>
      <c r="O2478" s="230"/>
    </row>
    <row r="2479" spans="11:15" ht="11.25">
      <c r="K2479" s="230"/>
      <c r="L2479" s="230"/>
      <c r="M2479" s="230"/>
      <c r="N2479" s="230"/>
      <c r="O2479" s="230"/>
    </row>
    <row r="2480" spans="11:15" ht="11.25">
      <c r="K2480" s="230"/>
      <c r="L2480" s="230"/>
      <c r="M2480" s="230"/>
      <c r="N2480" s="230"/>
      <c r="O2480" s="230"/>
    </row>
    <row r="2481" spans="11:15" ht="11.25">
      <c r="K2481" s="230"/>
      <c r="L2481" s="230"/>
      <c r="M2481" s="230"/>
      <c r="N2481" s="230"/>
      <c r="O2481" s="230"/>
    </row>
    <row r="2482" spans="11:15" ht="11.25">
      <c r="K2482" s="230"/>
      <c r="L2482" s="230"/>
      <c r="M2482" s="230"/>
      <c r="N2482" s="230"/>
      <c r="O2482" s="230"/>
    </row>
    <row r="2483" spans="11:15" ht="11.25">
      <c r="K2483" s="230"/>
      <c r="L2483" s="230"/>
      <c r="M2483" s="230"/>
      <c r="N2483" s="230"/>
      <c r="O2483" s="230"/>
    </row>
    <row r="2484" spans="11:15" ht="11.25">
      <c r="K2484" s="230"/>
      <c r="L2484" s="230"/>
      <c r="M2484" s="230"/>
      <c r="N2484" s="230"/>
      <c r="O2484" s="230"/>
    </row>
    <row r="2485" spans="11:15" ht="11.25">
      <c r="K2485" s="230"/>
      <c r="L2485" s="230"/>
      <c r="M2485" s="230"/>
      <c r="N2485" s="230"/>
      <c r="O2485" s="230"/>
    </row>
    <row r="2486" spans="11:15" ht="11.25">
      <c r="K2486" s="230"/>
      <c r="L2486" s="230"/>
      <c r="M2486" s="230"/>
      <c r="N2486" s="230"/>
      <c r="O2486" s="230"/>
    </row>
    <row r="2487" spans="11:15" ht="11.25">
      <c r="K2487" s="230"/>
      <c r="L2487" s="230"/>
      <c r="M2487" s="230"/>
      <c r="N2487" s="230"/>
      <c r="O2487" s="230"/>
    </row>
    <row r="2488" spans="11:15" ht="11.25">
      <c r="K2488" s="230"/>
      <c r="L2488" s="230"/>
      <c r="M2488" s="230"/>
      <c r="N2488" s="230"/>
      <c r="O2488" s="230"/>
    </row>
    <row r="2489" spans="11:15" ht="11.25">
      <c r="K2489" s="230"/>
      <c r="L2489" s="230"/>
      <c r="M2489" s="230"/>
      <c r="N2489" s="230"/>
      <c r="O2489" s="230"/>
    </row>
    <row r="2490" spans="11:15" ht="11.25">
      <c r="K2490" s="230"/>
      <c r="L2490" s="230"/>
      <c r="M2490" s="230"/>
      <c r="N2490" s="230"/>
      <c r="O2490" s="230"/>
    </row>
    <row r="2491" spans="11:15" ht="11.25">
      <c r="K2491" s="230"/>
      <c r="L2491" s="230"/>
      <c r="M2491" s="230"/>
      <c r="N2491" s="230"/>
      <c r="O2491" s="230"/>
    </row>
    <row r="2492" spans="11:15" ht="11.25">
      <c r="K2492" s="230"/>
      <c r="L2492" s="230"/>
      <c r="M2492" s="230"/>
      <c r="N2492" s="230"/>
      <c r="O2492" s="230"/>
    </row>
    <row r="2493" spans="11:15" ht="11.25">
      <c r="K2493" s="230"/>
      <c r="L2493" s="230"/>
      <c r="M2493" s="230"/>
      <c r="N2493" s="230"/>
      <c r="O2493" s="230"/>
    </row>
    <row r="2494" spans="11:15" ht="11.25">
      <c r="K2494" s="230"/>
      <c r="L2494" s="230"/>
      <c r="M2494" s="230"/>
      <c r="N2494" s="230"/>
      <c r="O2494" s="230"/>
    </row>
    <row r="2495" spans="11:15" ht="11.25">
      <c r="K2495" s="230"/>
      <c r="L2495" s="230"/>
      <c r="M2495" s="230"/>
      <c r="N2495" s="230"/>
      <c r="O2495" s="230"/>
    </row>
    <row r="2496" spans="11:15" ht="11.25">
      <c r="K2496" s="230"/>
      <c r="L2496" s="230"/>
      <c r="M2496" s="230"/>
      <c r="N2496" s="230"/>
      <c r="O2496" s="230"/>
    </row>
    <row r="2497" spans="11:15" ht="11.25">
      <c r="K2497" s="230"/>
      <c r="L2497" s="230"/>
      <c r="M2497" s="230"/>
      <c r="N2497" s="230"/>
      <c r="O2497" s="230"/>
    </row>
    <row r="2498" spans="11:15" ht="11.25">
      <c r="K2498" s="230"/>
      <c r="L2498" s="230"/>
      <c r="M2498" s="230"/>
      <c r="N2498" s="230"/>
      <c r="O2498" s="230"/>
    </row>
    <row r="2499" spans="11:15" ht="11.25">
      <c r="K2499" s="230"/>
      <c r="L2499" s="230"/>
      <c r="M2499" s="230"/>
      <c r="N2499" s="230"/>
      <c r="O2499" s="230"/>
    </row>
    <row r="2500" spans="11:15" ht="11.25">
      <c r="K2500" s="230"/>
      <c r="L2500" s="230"/>
      <c r="M2500" s="230"/>
      <c r="N2500" s="230"/>
      <c r="O2500" s="230"/>
    </row>
    <row r="2501" spans="11:15" ht="11.25">
      <c r="K2501" s="230"/>
      <c r="L2501" s="230"/>
      <c r="M2501" s="230"/>
      <c r="N2501" s="230"/>
      <c r="O2501" s="230"/>
    </row>
    <row r="2502" spans="11:15" ht="11.25">
      <c r="K2502" s="230"/>
      <c r="L2502" s="230"/>
      <c r="M2502" s="230"/>
      <c r="N2502" s="230"/>
      <c r="O2502" s="230"/>
    </row>
    <row r="2503" spans="11:15" ht="11.25">
      <c r="K2503" s="230"/>
      <c r="L2503" s="230"/>
      <c r="M2503" s="230"/>
      <c r="N2503" s="230"/>
      <c r="O2503" s="230"/>
    </row>
    <row r="2504" spans="11:15" ht="11.25">
      <c r="K2504" s="230"/>
      <c r="L2504" s="230"/>
      <c r="M2504" s="230"/>
      <c r="N2504" s="230"/>
      <c r="O2504" s="230"/>
    </row>
    <row r="2505" spans="11:15" ht="11.25">
      <c r="K2505" s="230"/>
      <c r="L2505" s="230"/>
      <c r="M2505" s="230"/>
      <c r="N2505" s="230"/>
      <c r="O2505" s="230"/>
    </row>
    <row r="2506" spans="11:15" ht="11.25">
      <c r="K2506" s="230"/>
      <c r="L2506" s="230"/>
      <c r="M2506" s="230"/>
      <c r="N2506" s="230"/>
      <c r="O2506" s="230"/>
    </row>
    <row r="2507" spans="11:15" ht="11.25">
      <c r="K2507" s="230"/>
      <c r="L2507" s="230"/>
      <c r="M2507" s="230"/>
      <c r="N2507" s="230"/>
      <c r="O2507" s="230"/>
    </row>
    <row r="2508" spans="11:15" ht="11.25">
      <c r="K2508" s="230"/>
      <c r="L2508" s="230"/>
      <c r="M2508" s="230"/>
      <c r="N2508" s="230"/>
      <c r="O2508" s="230"/>
    </row>
    <row r="2509" spans="11:15" ht="11.25">
      <c r="K2509" s="230"/>
      <c r="L2509" s="230"/>
      <c r="M2509" s="230"/>
      <c r="N2509" s="230"/>
      <c r="O2509" s="230"/>
    </row>
    <row r="2510" spans="11:15" ht="11.25">
      <c r="K2510" s="230"/>
      <c r="L2510" s="230"/>
      <c r="M2510" s="230"/>
      <c r="N2510" s="230"/>
      <c r="O2510" s="230"/>
    </row>
    <row r="2511" spans="11:15" ht="11.25">
      <c r="K2511" s="230"/>
      <c r="L2511" s="230"/>
      <c r="M2511" s="230"/>
      <c r="N2511" s="230"/>
      <c r="O2511" s="230"/>
    </row>
    <row r="2512" spans="11:15" ht="11.25">
      <c r="K2512" s="230"/>
      <c r="L2512" s="230"/>
      <c r="M2512" s="230"/>
      <c r="N2512" s="230"/>
      <c r="O2512" s="230"/>
    </row>
    <row r="2513" spans="11:15" ht="11.25">
      <c r="K2513" s="230"/>
      <c r="L2513" s="230"/>
      <c r="M2513" s="230"/>
      <c r="N2513" s="230"/>
      <c r="O2513" s="230"/>
    </row>
    <row r="2514" spans="11:15" ht="11.25">
      <c r="K2514" s="230"/>
      <c r="L2514" s="230"/>
      <c r="M2514" s="230"/>
      <c r="N2514" s="230"/>
      <c r="O2514" s="230"/>
    </row>
    <row r="2515" spans="11:15" ht="11.25">
      <c r="K2515" s="230"/>
      <c r="L2515" s="230"/>
      <c r="M2515" s="230"/>
      <c r="N2515" s="230"/>
      <c r="O2515" s="230"/>
    </row>
    <row r="2516" spans="11:15" ht="11.25">
      <c r="K2516" s="230"/>
      <c r="L2516" s="230"/>
      <c r="M2516" s="230"/>
      <c r="N2516" s="230"/>
      <c r="O2516" s="230"/>
    </row>
    <row r="2517" spans="11:15" ht="11.25">
      <c r="K2517" s="230"/>
      <c r="L2517" s="230"/>
      <c r="M2517" s="230"/>
      <c r="N2517" s="230"/>
      <c r="O2517" s="230"/>
    </row>
    <row r="2518" spans="11:15" ht="11.25">
      <c r="K2518" s="230"/>
      <c r="L2518" s="230"/>
      <c r="M2518" s="230"/>
      <c r="N2518" s="230"/>
      <c r="O2518" s="230"/>
    </row>
    <row r="2519" spans="11:15" ht="11.25">
      <c r="K2519" s="230"/>
      <c r="L2519" s="230"/>
      <c r="M2519" s="230"/>
      <c r="N2519" s="230"/>
      <c r="O2519" s="230"/>
    </row>
    <row r="2520" spans="11:15" ht="11.25">
      <c r="K2520" s="230"/>
      <c r="L2520" s="230"/>
      <c r="M2520" s="230"/>
      <c r="N2520" s="230"/>
      <c r="O2520" s="230"/>
    </row>
    <row r="2521" spans="11:15" ht="11.25">
      <c r="K2521" s="230"/>
      <c r="L2521" s="230"/>
      <c r="M2521" s="230"/>
      <c r="N2521" s="230"/>
      <c r="O2521" s="230"/>
    </row>
    <row r="2522" spans="11:15" ht="11.25">
      <c r="K2522" s="230"/>
      <c r="L2522" s="230"/>
      <c r="M2522" s="230"/>
      <c r="N2522" s="230"/>
      <c r="O2522" s="230"/>
    </row>
    <row r="2523" spans="11:15" ht="11.25">
      <c r="K2523" s="230"/>
      <c r="L2523" s="230"/>
      <c r="M2523" s="230"/>
      <c r="N2523" s="230"/>
      <c r="O2523" s="230"/>
    </row>
    <row r="2524" spans="11:15" ht="11.25">
      <c r="K2524" s="230"/>
      <c r="L2524" s="230"/>
      <c r="M2524" s="230"/>
      <c r="N2524" s="230"/>
      <c r="O2524" s="230"/>
    </row>
    <row r="2525" spans="11:15" ht="11.25">
      <c r="K2525" s="230"/>
      <c r="L2525" s="230"/>
      <c r="M2525" s="230"/>
      <c r="N2525" s="230"/>
      <c r="O2525" s="230"/>
    </row>
    <row r="2526" spans="11:15" ht="11.25">
      <c r="K2526" s="230"/>
      <c r="L2526" s="230"/>
      <c r="M2526" s="230"/>
      <c r="N2526" s="230"/>
      <c r="O2526" s="230"/>
    </row>
    <row r="2527" spans="11:15" ht="11.25">
      <c r="K2527" s="230"/>
      <c r="L2527" s="230"/>
      <c r="M2527" s="230"/>
      <c r="N2527" s="230"/>
      <c r="O2527" s="230"/>
    </row>
    <row r="2528" spans="11:15" ht="11.25">
      <c r="K2528" s="230"/>
      <c r="L2528" s="230"/>
      <c r="M2528" s="230"/>
      <c r="N2528" s="230"/>
      <c r="O2528" s="230"/>
    </row>
    <row r="2529" spans="11:15" ht="11.25">
      <c r="K2529" s="230"/>
      <c r="L2529" s="230"/>
      <c r="M2529" s="230"/>
      <c r="N2529" s="230"/>
      <c r="O2529" s="230"/>
    </row>
    <row r="2530" spans="11:15" ht="11.25">
      <c r="K2530" s="230"/>
      <c r="L2530" s="230"/>
      <c r="M2530" s="230"/>
      <c r="N2530" s="230"/>
      <c r="O2530" s="230"/>
    </row>
    <row r="2531" spans="11:15" ht="11.25">
      <c r="K2531" s="230"/>
      <c r="L2531" s="230"/>
      <c r="M2531" s="230"/>
      <c r="N2531" s="230"/>
      <c r="O2531" s="230"/>
    </row>
    <row r="2532" spans="11:15" ht="11.25">
      <c r="K2532" s="230"/>
      <c r="L2532" s="230"/>
      <c r="M2532" s="230"/>
      <c r="N2532" s="230"/>
      <c r="O2532" s="230"/>
    </row>
    <row r="2533" spans="11:15" ht="11.25">
      <c r="K2533" s="230"/>
      <c r="L2533" s="230"/>
      <c r="M2533" s="230"/>
      <c r="N2533" s="230"/>
      <c r="O2533" s="230"/>
    </row>
    <row r="2534" spans="11:15" ht="11.25">
      <c r="K2534" s="230"/>
      <c r="L2534" s="230"/>
      <c r="M2534" s="230"/>
      <c r="N2534" s="230"/>
      <c r="O2534" s="230"/>
    </row>
    <row r="2535" spans="11:15" ht="11.25">
      <c r="K2535" s="230"/>
      <c r="L2535" s="230"/>
      <c r="M2535" s="230"/>
      <c r="N2535" s="230"/>
      <c r="O2535" s="230"/>
    </row>
    <row r="2536" spans="11:15" ht="11.25">
      <c r="K2536" s="230"/>
      <c r="L2536" s="230"/>
      <c r="M2536" s="230"/>
      <c r="N2536" s="230"/>
      <c r="O2536" s="230"/>
    </row>
    <row r="2537" spans="11:15" ht="11.25">
      <c r="K2537" s="230"/>
      <c r="L2537" s="230"/>
      <c r="M2537" s="230"/>
      <c r="N2537" s="230"/>
      <c r="O2537" s="230"/>
    </row>
    <row r="2538" spans="11:15" ht="11.25">
      <c r="K2538" s="230"/>
      <c r="L2538" s="230"/>
      <c r="M2538" s="230"/>
      <c r="N2538" s="230"/>
      <c r="O2538" s="230"/>
    </row>
    <row r="2539" spans="11:15" ht="11.25">
      <c r="K2539" s="230"/>
      <c r="L2539" s="230"/>
      <c r="M2539" s="230"/>
      <c r="N2539" s="230"/>
      <c r="O2539" s="230"/>
    </row>
    <row r="2540" spans="11:15" ht="11.25">
      <c r="K2540" s="230"/>
      <c r="L2540" s="230"/>
      <c r="M2540" s="230"/>
      <c r="N2540" s="230"/>
      <c r="O2540" s="230"/>
    </row>
    <row r="2541" spans="11:15" ht="11.25">
      <c r="K2541" s="230"/>
      <c r="L2541" s="230"/>
      <c r="M2541" s="230"/>
      <c r="N2541" s="230"/>
      <c r="O2541" s="230"/>
    </row>
    <row r="2542" spans="11:15" ht="11.25">
      <c r="K2542" s="230"/>
      <c r="L2542" s="230"/>
      <c r="M2542" s="230"/>
      <c r="N2542" s="230"/>
      <c r="O2542" s="230"/>
    </row>
    <row r="2543" spans="11:15" ht="11.25">
      <c r="K2543" s="230"/>
      <c r="L2543" s="230"/>
      <c r="M2543" s="230"/>
      <c r="N2543" s="230"/>
      <c r="O2543" s="230"/>
    </row>
    <row r="2544" spans="11:15" ht="11.25">
      <c r="K2544" s="230"/>
      <c r="L2544" s="230"/>
      <c r="M2544" s="230"/>
      <c r="N2544" s="230"/>
      <c r="O2544" s="230"/>
    </row>
    <row r="2545" spans="11:15" ht="11.25">
      <c r="K2545" s="230"/>
      <c r="L2545" s="230"/>
      <c r="M2545" s="230"/>
      <c r="N2545" s="230"/>
      <c r="O2545" s="230"/>
    </row>
    <row r="2546" spans="11:15" ht="11.25">
      <c r="K2546" s="230"/>
      <c r="L2546" s="230"/>
      <c r="M2546" s="230"/>
      <c r="N2546" s="230"/>
      <c r="O2546" s="230"/>
    </row>
    <row r="2547" spans="11:15" ht="11.25">
      <c r="K2547" s="230"/>
      <c r="L2547" s="230"/>
      <c r="M2547" s="230"/>
      <c r="N2547" s="230"/>
      <c r="O2547" s="230"/>
    </row>
    <row r="2548" spans="11:15" ht="11.25">
      <c r="K2548" s="230"/>
      <c r="L2548" s="230"/>
      <c r="M2548" s="230"/>
      <c r="N2548" s="230"/>
      <c r="O2548" s="230"/>
    </row>
    <row r="2549" spans="11:15" ht="11.25">
      <c r="K2549" s="230"/>
      <c r="L2549" s="230"/>
      <c r="M2549" s="230"/>
      <c r="N2549" s="230"/>
      <c r="O2549" s="230"/>
    </row>
    <row r="2550" spans="11:15" ht="11.25">
      <c r="K2550" s="230"/>
      <c r="L2550" s="230"/>
      <c r="M2550" s="230"/>
      <c r="N2550" s="230"/>
      <c r="O2550" s="230"/>
    </row>
    <row r="2551" spans="11:15" ht="11.25">
      <c r="K2551" s="230"/>
      <c r="L2551" s="230"/>
      <c r="M2551" s="230"/>
      <c r="N2551" s="230"/>
      <c r="O2551" s="230"/>
    </row>
    <row r="2552" spans="11:15" ht="11.25">
      <c r="K2552" s="230"/>
      <c r="L2552" s="230"/>
      <c r="M2552" s="230"/>
      <c r="N2552" s="230"/>
      <c r="O2552" s="230"/>
    </row>
    <row r="2553" spans="11:15" ht="11.25">
      <c r="K2553" s="230"/>
      <c r="L2553" s="230"/>
      <c r="M2553" s="230"/>
      <c r="N2553" s="230"/>
      <c r="O2553" s="230"/>
    </row>
    <row r="2554" spans="11:15" ht="11.25">
      <c r="K2554" s="230"/>
      <c r="L2554" s="230"/>
      <c r="M2554" s="230"/>
      <c r="N2554" s="230"/>
      <c r="O2554" s="230"/>
    </row>
    <row r="2555" spans="11:15" ht="11.25">
      <c r="K2555" s="230"/>
      <c r="L2555" s="230"/>
      <c r="M2555" s="230"/>
      <c r="N2555" s="230"/>
      <c r="O2555" s="230"/>
    </row>
    <row r="2556" spans="11:15" ht="11.25">
      <c r="K2556" s="230"/>
      <c r="L2556" s="230"/>
      <c r="M2556" s="230"/>
      <c r="N2556" s="230"/>
      <c r="O2556" s="230"/>
    </row>
    <row r="2557" spans="11:15" ht="11.25">
      <c r="K2557" s="230"/>
      <c r="L2557" s="230"/>
      <c r="M2557" s="230"/>
      <c r="N2557" s="230"/>
      <c r="O2557" s="230"/>
    </row>
    <row r="2558" spans="11:15" ht="11.25">
      <c r="K2558" s="230"/>
      <c r="L2558" s="230"/>
      <c r="M2558" s="230"/>
      <c r="N2558" s="230"/>
      <c r="O2558" s="230"/>
    </row>
    <row r="2559" spans="11:15" ht="11.25">
      <c r="K2559" s="230"/>
      <c r="L2559" s="230"/>
      <c r="M2559" s="230"/>
      <c r="N2559" s="230"/>
      <c r="O2559" s="230"/>
    </row>
    <row r="2560" spans="11:15" ht="11.25">
      <c r="K2560" s="230"/>
      <c r="L2560" s="230"/>
      <c r="M2560" s="230"/>
      <c r="N2560" s="230"/>
      <c r="O2560" s="230"/>
    </row>
    <row r="2561" spans="11:15" ht="11.25">
      <c r="K2561" s="230"/>
      <c r="L2561" s="230"/>
      <c r="M2561" s="230"/>
      <c r="N2561" s="230"/>
      <c r="O2561" s="230"/>
    </row>
    <row r="2562" spans="11:15" ht="11.25">
      <c r="K2562" s="230"/>
      <c r="L2562" s="230"/>
      <c r="M2562" s="230"/>
      <c r="N2562" s="230"/>
      <c r="O2562" s="230"/>
    </row>
    <row r="2563" spans="11:15" ht="11.25">
      <c r="K2563" s="230"/>
      <c r="L2563" s="230"/>
      <c r="M2563" s="230"/>
      <c r="N2563" s="230"/>
      <c r="O2563" s="230"/>
    </row>
    <row r="2564" spans="11:15" ht="11.25">
      <c r="K2564" s="230"/>
      <c r="L2564" s="230"/>
      <c r="M2564" s="230"/>
      <c r="N2564" s="230"/>
      <c r="O2564" s="230"/>
    </row>
    <row r="2565" spans="11:15" ht="11.25">
      <c r="K2565" s="230"/>
      <c r="L2565" s="230"/>
      <c r="M2565" s="230"/>
      <c r="N2565" s="230"/>
      <c r="O2565" s="230"/>
    </row>
    <row r="2566" spans="11:15" ht="11.25">
      <c r="K2566" s="230"/>
      <c r="L2566" s="230"/>
      <c r="M2566" s="230"/>
      <c r="N2566" s="230"/>
      <c r="O2566" s="230"/>
    </row>
    <row r="2567" spans="11:15" ht="11.25">
      <c r="K2567" s="230"/>
      <c r="L2567" s="230"/>
      <c r="M2567" s="230"/>
      <c r="N2567" s="230"/>
      <c r="O2567" s="230"/>
    </row>
    <row r="2568" spans="11:15" ht="11.25">
      <c r="K2568" s="230"/>
      <c r="L2568" s="230"/>
      <c r="M2568" s="230"/>
      <c r="N2568" s="230"/>
      <c r="O2568" s="230"/>
    </row>
    <row r="2569" spans="11:15" ht="11.25">
      <c r="K2569" s="230"/>
      <c r="L2569" s="230"/>
      <c r="M2569" s="230"/>
      <c r="N2569" s="230"/>
      <c r="O2569" s="230"/>
    </row>
    <row r="2570" spans="11:15" ht="11.25">
      <c r="K2570" s="230"/>
      <c r="L2570" s="230"/>
      <c r="M2570" s="230"/>
      <c r="N2570" s="230"/>
      <c r="O2570" s="230"/>
    </row>
    <row r="2571" spans="11:15" ht="11.25">
      <c r="K2571" s="230"/>
      <c r="L2571" s="230"/>
      <c r="M2571" s="230"/>
      <c r="N2571" s="230"/>
      <c r="O2571" s="230"/>
    </row>
    <row r="2572" spans="11:15" ht="11.25">
      <c r="K2572" s="230"/>
      <c r="L2572" s="230"/>
      <c r="M2572" s="230"/>
      <c r="N2572" s="230"/>
      <c r="O2572" s="230"/>
    </row>
    <row r="2573" spans="11:15" ht="11.25">
      <c r="K2573" s="230"/>
      <c r="L2573" s="230"/>
      <c r="M2573" s="230"/>
      <c r="N2573" s="230"/>
      <c r="O2573" s="230"/>
    </row>
    <row r="2574" spans="11:15" ht="11.25">
      <c r="K2574" s="230"/>
      <c r="L2574" s="230"/>
      <c r="M2574" s="230"/>
      <c r="N2574" s="230"/>
      <c r="O2574" s="230"/>
    </row>
    <row r="2575" spans="11:15" ht="11.25">
      <c r="K2575" s="230"/>
      <c r="L2575" s="230"/>
      <c r="M2575" s="230"/>
      <c r="N2575" s="230"/>
      <c r="O2575" s="230"/>
    </row>
    <row r="2576" spans="11:15" ht="11.25">
      <c r="K2576" s="230"/>
      <c r="L2576" s="230"/>
      <c r="M2576" s="230"/>
      <c r="N2576" s="230"/>
      <c r="O2576" s="230"/>
    </row>
    <row r="2577" spans="11:15" ht="11.25">
      <c r="K2577" s="230"/>
      <c r="L2577" s="230"/>
      <c r="M2577" s="230"/>
      <c r="N2577" s="230"/>
      <c r="O2577" s="230"/>
    </row>
    <row r="2578" spans="11:15" ht="11.25">
      <c r="K2578" s="230"/>
      <c r="L2578" s="230"/>
      <c r="M2578" s="230"/>
      <c r="N2578" s="230"/>
      <c r="O2578" s="230"/>
    </row>
    <row r="2579" spans="11:15" ht="11.25">
      <c r="K2579" s="230"/>
      <c r="L2579" s="230"/>
      <c r="M2579" s="230"/>
      <c r="N2579" s="230"/>
      <c r="O2579" s="230"/>
    </row>
    <row r="2580" spans="11:15" ht="11.25">
      <c r="K2580" s="230"/>
      <c r="L2580" s="230"/>
      <c r="M2580" s="230"/>
      <c r="N2580" s="230"/>
      <c r="O2580" s="230"/>
    </row>
    <row r="2581" spans="11:15" ht="11.25">
      <c r="K2581" s="230"/>
      <c r="L2581" s="230"/>
      <c r="M2581" s="230"/>
      <c r="N2581" s="230"/>
      <c r="O2581" s="230"/>
    </row>
    <row r="2582" spans="11:15" ht="11.25">
      <c r="K2582" s="230"/>
      <c r="L2582" s="230"/>
      <c r="M2582" s="230"/>
      <c r="N2582" s="230"/>
      <c r="O2582" s="230"/>
    </row>
    <row r="2583" spans="11:15" ht="11.25">
      <c r="K2583" s="230"/>
      <c r="L2583" s="230"/>
      <c r="M2583" s="230"/>
      <c r="N2583" s="230"/>
      <c r="O2583" s="230"/>
    </row>
    <row r="2584" spans="11:15" ht="11.25">
      <c r="K2584" s="230"/>
      <c r="L2584" s="230"/>
      <c r="M2584" s="230"/>
      <c r="N2584" s="230"/>
      <c r="O2584" s="230"/>
    </row>
    <row r="2585" spans="11:15" ht="11.25">
      <c r="K2585" s="230"/>
      <c r="L2585" s="230"/>
      <c r="M2585" s="230"/>
      <c r="N2585" s="230"/>
      <c r="O2585" s="230"/>
    </row>
    <row r="2586" spans="11:15" ht="11.25">
      <c r="K2586" s="230"/>
      <c r="L2586" s="230"/>
      <c r="M2586" s="230"/>
      <c r="N2586" s="230"/>
      <c r="O2586" s="230"/>
    </row>
    <row r="2587" spans="11:15" ht="11.25">
      <c r="K2587" s="230"/>
      <c r="L2587" s="230"/>
      <c r="M2587" s="230"/>
      <c r="N2587" s="230"/>
      <c r="O2587" s="230"/>
    </row>
    <row r="2588" spans="11:15" ht="11.25">
      <c r="K2588" s="230"/>
      <c r="L2588" s="230"/>
      <c r="M2588" s="230"/>
      <c r="N2588" s="230"/>
      <c r="O2588" s="230"/>
    </row>
    <row r="2589" spans="11:15" ht="11.25">
      <c r="K2589" s="230"/>
      <c r="L2589" s="230"/>
      <c r="M2589" s="230"/>
      <c r="N2589" s="230"/>
      <c r="O2589" s="230"/>
    </row>
    <row r="2590" spans="11:15" ht="11.25">
      <c r="K2590" s="230"/>
      <c r="L2590" s="230"/>
      <c r="M2590" s="230"/>
      <c r="N2590" s="230"/>
      <c r="O2590" s="230"/>
    </row>
    <row r="2591" spans="11:15" ht="11.25">
      <c r="K2591" s="230"/>
      <c r="L2591" s="230"/>
      <c r="M2591" s="230"/>
      <c r="N2591" s="230"/>
      <c r="O2591" s="230"/>
    </row>
    <row r="2592" spans="11:15" ht="11.25">
      <c r="K2592" s="230"/>
      <c r="L2592" s="230"/>
      <c r="M2592" s="230"/>
      <c r="N2592" s="230"/>
      <c r="O2592" s="230"/>
    </row>
    <row r="2593" spans="11:15" ht="11.25">
      <c r="K2593" s="230"/>
      <c r="L2593" s="230"/>
      <c r="M2593" s="230"/>
      <c r="N2593" s="230"/>
      <c r="O2593" s="230"/>
    </row>
    <row r="2594" spans="11:15" ht="11.25">
      <c r="K2594" s="230"/>
      <c r="L2594" s="230"/>
      <c r="M2594" s="230"/>
      <c r="N2594" s="230"/>
      <c r="O2594" s="230"/>
    </row>
    <row r="2595" spans="11:15" ht="11.25">
      <c r="K2595" s="230"/>
      <c r="L2595" s="230"/>
      <c r="M2595" s="230"/>
      <c r="N2595" s="230"/>
      <c r="O2595" s="230"/>
    </row>
    <row r="2596" spans="11:15" ht="11.25">
      <c r="K2596" s="230"/>
      <c r="L2596" s="230"/>
      <c r="M2596" s="230"/>
      <c r="N2596" s="230"/>
      <c r="O2596" s="230"/>
    </row>
    <row r="2597" spans="11:15" ht="11.25">
      <c r="K2597" s="230"/>
      <c r="L2597" s="230"/>
      <c r="M2597" s="230"/>
      <c r="N2597" s="230"/>
      <c r="O2597" s="230"/>
    </row>
    <row r="2598" spans="11:15" ht="11.25">
      <c r="K2598" s="230"/>
      <c r="L2598" s="230"/>
      <c r="M2598" s="230"/>
      <c r="N2598" s="230"/>
      <c r="O2598" s="230"/>
    </row>
    <row r="2599" spans="11:15" ht="11.25">
      <c r="K2599" s="230"/>
      <c r="L2599" s="230"/>
      <c r="M2599" s="230"/>
      <c r="N2599" s="230"/>
      <c r="O2599" s="230"/>
    </row>
    <row r="2600" spans="11:15" ht="11.25">
      <c r="K2600" s="230"/>
      <c r="L2600" s="230"/>
      <c r="M2600" s="230"/>
      <c r="N2600" s="230"/>
      <c r="O2600" s="230"/>
    </row>
    <row r="2601" spans="11:15" ht="11.25">
      <c r="K2601" s="230"/>
      <c r="L2601" s="230"/>
      <c r="M2601" s="230"/>
      <c r="N2601" s="230"/>
      <c r="O2601" s="230"/>
    </row>
    <row r="2602" spans="11:15" ht="11.25">
      <c r="K2602" s="230"/>
      <c r="L2602" s="230"/>
      <c r="M2602" s="230"/>
      <c r="N2602" s="230"/>
      <c r="O2602" s="230"/>
    </row>
    <row r="2603" spans="11:15" ht="11.25">
      <c r="K2603" s="230"/>
      <c r="L2603" s="230"/>
      <c r="M2603" s="230"/>
      <c r="N2603" s="230"/>
      <c r="O2603" s="230"/>
    </row>
    <row r="2604" spans="11:15" ht="11.25">
      <c r="K2604" s="230"/>
      <c r="L2604" s="230"/>
      <c r="M2604" s="230"/>
      <c r="N2604" s="230"/>
      <c r="O2604" s="230"/>
    </row>
    <row r="2605" spans="11:15" ht="11.25">
      <c r="K2605" s="230"/>
      <c r="L2605" s="230"/>
      <c r="M2605" s="230"/>
      <c r="N2605" s="230"/>
      <c r="O2605" s="230"/>
    </row>
    <row r="2606" spans="11:15" ht="11.25">
      <c r="K2606" s="230"/>
      <c r="L2606" s="230"/>
      <c r="M2606" s="230"/>
      <c r="N2606" s="230"/>
      <c r="O2606" s="230"/>
    </row>
    <row r="2607" spans="11:15" ht="11.25">
      <c r="K2607" s="230"/>
      <c r="L2607" s="230"/>
      <c r="M2607" s="230"/>
      <c r="N2607" s="230"/>
      <c r="O2607" s="230"/>
    </row>
    <row r="2608" spans="11:15" ht="11.25">
      <c r="K2608" s="230"/>
      <c r="L2608" s="230"/>
      <c r="M2608" s="230"/>
      <c r="N2608" s="230"/>
      <c r="O2608" s="230"/>
    </row>
    <row r="2609" spans="11:15" ht="11.25">
      <c r="K2609" s="230"/>
      <c r="L2609" s="230"/>
      <c r="M2609" s="230"/>
      <c r="N2609" s="230"/>
      <c r="O2609" s="230"/>
    </row>
    <row r="2610" spans="11:15" ht="11.25">
      <c r="K2610" s="230"/>
      <c r="L2610" s="230"/>
      <c r="M2610" s="230"/>
      <c r="N2610" s="230"/>
      <c r="O2610" s="230"/>
    </row>
    <row r="2611" spans="11:15" ht="11.25">
      <c r="K2611" s="230"/>
      <c r="L2611" s="230"/>
      <c r="M2611" s="230"/>
      <c r="N2611" s="230"/>
      <c r="O2611" s="230"/>
    </row>
    <row r="2612" spans="11:15" ht="11.25">
      <c r="K2612" s="230"/>
      <c r="L2612" s="230"/>
      <c r="M2612" s="230"/>
      <c r="N2612" s="230"/>
      <c r="O2612" s="230"/>
    </row>
    <row r="2613" spans="11:15" ht="11.25">
      <c r="K2613" s="230"/>
      <c r="L2613" s="230"/>
      <c r="M2613" s="230"/>
      <c r="N2613" s="230"/>
      <c r="O2613" s="230"/>
    </row>
    <row r="2614" spans="11:15" ht="11.25">
      <c r="K2614" s="230"/>
      <c r="L2614" s="230"/>
      <c r="M2614" s="230"/>
      <c r="N2614" s="230"/>
      <c r="O2614" s="230"/>
    </row>
    <row r="2615" spans="11:15" ht="11.25">
      <c r="K2615" s="230"/>
      <c r="L2615" s="230"/>
      <c r="M2615" s="230"/>
      <c r="N2615" s="230"/>
      <c r="O2615" s="230"/>
    </row>
    <row r="2616" spans="11:15" ht="11.25">
      <c r="K2616" s="230"/>
      <c r="L2616" s="230"/>
      <c r="M2616" s="230"/>
      <c r="N2616" s="230"/>
      <c r="O2616" s="230"/>
    </row>
    <row r="2617" spans="11:15" ht="11.25">
      <c r="K2617" s="230"/>
      <c r="L2617" s="230"/>
      <c r="M2617" s="230"/>
      <c r="N2617" s="230"/>
      <c r="O2617" s="230"/>
    </row>
    <row r="2618" spans="11:15" ht="11.25">
      <c r="K2618" s="230"/>
      <c r="L2618" s="230"/>
      <c r="M2618" s="230"/>
      <c r="N2618" s="230"/>
      <c r="O2618" s="230"/>
    </row>
    <row r="2619" spans="11:15" ht="11.25">
      <c r="K2619" s="230"/>
      <c r="L2619" s="230"/>
      <c r="M2619" s="230"/>
      <c r="N2619" s="230"/>
      <c r="O2619" s="230"/>
    </row>
    <row r="2620" spans="11:15" ht="11.25">
      <c r="K2620" s="230"/>
      <c r="L2620" s="230"/>
      <c r="M2620" s="230"/>
      <c r="N2620" s="230"/>
      <c r="O2620" s="230"/>
    </row>
    <row r="2621" spans="11:15" ht="11.25">
      <c r="K2621" s="230"/>
      <c r="L2621" s="230"/>
      <c r="M2621" s="230"/>
      <c r="N2621" s="230"/>
      <c r="O2621" s="230"/>
    </row>
    <row r="2622" spans="11:15" ht="11.25">
      <c r="K2622" s="230"/>
      <c r="L2622" s="230"/>
      <c r="M2622" s="230"/>
      <c r="N2622" s="230"/>
      <c r="O2622" s="230"/>
    </row>
    <row r="2623" spans="11:15" ht="11.25">
      <c r="K2623" s="230"/>
      <c r="L2623" s="230"/>
      <c r="M2623" s="230"/>
      <c r="N2623" s="230"/>
      <c r="O2623" s="230"/>
    </row>
    <row r="2624" spans="11:15" ht="11.25">
      <c r="K2624" s="230"/>
      <c r="L2624" s="230"/>
      <c r="M2624" s="230"/>
      <c r="N2624" s="230"/>
      <c r="O2624" s="230"/>
    </row>
    <row r="2625" spans="11:15" ht="11.25">
      <c r="K2625" s="230"/>
      <c r="L2625" s="230"/>
      <c r="M2625" s="230"/>
      <c r="N2625" s="230"/>
      <c r="O2625" s="230"/>
    </row>
    <row r="2626" spans="11:15" ht="11.25">
      <c r="K2626" s="230"/>
      <c r="L2626" s="230"/>
      <c r="M2626" s="230"/>
      <c r="N2626" s="230"/>
      <c r="O2626" s="230"/>
    </row>
    <row r="2627" spans="11:15" ht="11.25">
      <c r="K2627" s="230"/>
      <c r="L2627" s="230"/>
      <c r="M2627" s="230"/>
      <c r="N2627" s="230"/>
      <c r="O2627" s="230"/>
    </row>
    <row r="2628" spans="11:15" ht="11.25">
      <c r="K2628" s="230"/>
      <c r="L2628" s="230"/>
      <c r="M2628" s="230"/>
      <c r="N2628" s="230"/>
      <c r="O2628" s="230"/>
    </row>
    <row r="2629" spans="11:15" ht="11.25">
      <c r="K2629" s="230"/>
      <c r="L2629" s="230"/>
      <c r="M2629" s="230"/>
      <c r="N2629" s="230"/>
      <c r="O2629" s="230"/>
    </row>
    <row r="2630" spans="11:15" ht="11.25">
      <c r="K2630" s="230"/>
      <c r="L2630" s="230"/>
      <c r="M2630" s="230"/>
      <c r="N2630" s="230"/>
      <c r="O2630" s="230"/>
    </row>
    <row r="2631" spans="11:15" ht="11.25">
      <c r="K2631" s="230"/>
      <c r="L2631" s="230"/>
      <c r="M2631" s="230"/>
      <c r="N2631" s="230"/>
      <c r="O2631" s="230"/>
    </row>
    <row r="2632" spans="11:15" ht="11.25">
      <c r="K2632" s="230"/>
      <c r="L2632" s="230"/>
      <c r="M2632" s="230"/>
      <c r="N2632" s="230"/>
      <c r="O2632" s="230"/>
    </row>
    <row r="2633" spans="11:15" ht="11.25">
      <c r="K2633" s="230"/>
      <c r="L2633" s="230"/>
      <c r="M2633" s="230"/>
      <c r="N2633" s="230"/>
      <c r="O2633" s="230"/>
    </row>
    <row r="2634" spans="11:15" ht="11.25">
      <c r="K2634" s="230"/>
      <c r="L2634" s="230"/>
      <c r="M2634" s="230"/>
      <c r="N2634" s="230"/>
      <c r="O2634" s="230"/>
    </row>
    <row r="2635" spans="11:15" ht="11.25">
      <c r="K2635" s="230"/>
      <c r="L2635" s="230"/>
      <c r="M2635" s="230"/>
      <c r="N2635" s="230"/>
      <c r="O2635" s="230"/>
    </row>
    <row r="2636" spans="11:15" ht="11.25">
      <c r="K2636" s="230"/>
      <c r="L2636" s="230"/>
      <c r="M2636" s="230"/>
      <c r="N2636" s="230"/>
      <c r="O2636" s="230"/>
    </row>
    <row r="2637" spans="11:15" ht="11.25">
      <c r="K2637" s="230"/>
      <c r="L2637" s="230"/>
      <c r="M2637" s="230"/>
      <c r="N2637" s="230"/>
      <c r="O2637" s="230"/>
    </row>
    <row r="2638" spans="11:15" ht="11.25">
      <c r="K2638" s="230"/>
      <c r="L2638" s="230"/>
      <c r="M2638" s="230"/>
      <c r="N2638" s="230"/>
      <c r="O2638" s="230"/>
    </row>
    <row r="2639" spans="11:15" ht="11.25">
      <c r="K2639" s="230"/>
      <c r="L2639" s="230"/>
      <c r="M2639" s="230"/>
      <c r="N2639" s="230"/>
      <c r="O2639" s="230"/>
    </row>
    <row r="2640" spans="11:15" ht="11.25">
      <c r="K2640" s="230"/>
      <c r="L2640" s="230"/>
      <c r="M2640" s="230"/>
      <c r="N2640" s="230"/>
      <c r="O2640" s="230"/>
    </row>
    <row r="2641" spans="11:15" ht="11.25">
      <c r="K2641" s="230"/>
      <c r="L2641" s="230"/>
      <c r="M2641" s="230"/>
      <c r="N2641" s="230"/>
      <c r="O2641" s="230"/>
    </row>
    <row r="2642" spans="11:15" ht="11.25">
      <c r="K2642" s="230"/>
      <c r="L2642" s="230"/>
      <c r="M2642" s="230"/>
      <c r="N2642" s="230"/>
      <c r="O2642" s="230"/>
    </row>
    <row r="2643" spans="11:15" ht="11.25">
      <c r="K2643" s="230"/>
      <c r="L2643" s="230"/>
      <c r="M2643" s="230"/>
      <c r="N2643" s="230"/>
      <c r="O2643" s="230"/>
    </row>
    <row r="2644" spans="11:15" ht="11.25">
      <c r="K2644" s="230"/>
      <c r="L2644" s="230"/>
      <c r="M2644" s="230"/>
      <c r="N2644" s="230"/>
      <c r="O2644" s="230"/>
    </row>
    <row r="2645" spans="11:15" ht="11.25">
      <c r="K2645" s="230"/>
      <c r="L2645" s="230"/>
      <c r="M2645" s="230"/>
      <c r="N2645" s="230"/>
      <c r="O2645" s="230"/>
    </row>
    <row r="2646" spans="11:15" ht="11.25">
      <c r="K2646" s="230"/>
      <c r="L2646" s="230"/>
      <c r="M2646" s="230"/>
      <c r="N2646" s="230"/>
      <c r="O2646" s="230"/>
    </row>
    <row r="2647" spans="11:15" ht="11.25">
      <c r="K2647" s="230"/>
      <c r="L2647" s="230"/>
      <c r="M2647" s="230"/>
      <c r="N2647" s="230"/>
      <c r="O2647" s="230"/>
    </row>
    <row r="2648" spans="11:15" ht="11.25">
      <c r="K2648" s="230"/>
      <c r="L2648" s="230"/>
      <c r="M2648" s="230"/>
      <c r="N2648" s="230"/>
      <c r="O2648" s="230"/>
    </row>
    <row r="2649" spans="11:15" ht="11.25">
      <c r="K2649" s="230"/>
      <c r="L2649" s="230"/>
      <c r="M2649" s="230"/>
      <c r="N2649" s="230"/>
      <c r="O2649" s="230"/>
    </row>
    <row r="2650" spans="11:15" ht="11.25">
      <c r="K2650" s="230"/>
      <c r="L2650" s="230"/>
      <c r="M2650" s="230"/>
      <c r="N2650" s="230"/>
      <c r="O2650" s="230"/>
    </row>
    <row r="2651" spans="11:15" ht="11.25">
      <c r="K2651" s="230"/>
      <c r="L2651" s="230"/>
      <c r="M2651" s="230"/>
      <c r="N2651" s="230"/>
      <c r="O2651" s="230"/>
    </row>
    <row r="2652" spans="11:15" ht="11.25">
      <c r="K2652" s="230"/>
      <c r="L2652" s="230"/>
      <c r="M2652" s="230"/>
      <c r="N2652" s="230"/>
      <c r="O2652" s="230"/>
    </row>
    <row r="2653" spans="11:15" ht="11.25">
      <c r="K2653" s="230"/>
      <c r="L2653" s="230"/>
      <c r="M2653" s="230"/>
      <c r="N2653" s="230"/>
      <c r="O2653" s="230"/>
    </row>
    <row r="2654" spans="11:15" ht="11.25">
      <c r="K2654" s="230"/>
      <c r="L2654" s="230"/>
      <c r="M2654" s="230"/>
      <c r="N2654" s="230"/>
      <c r="O2654" s="230"/>
    </row>
    <row r="2655" spans="11:15" ht="11.25">
      <c r="K2655" s="230"/>
      <c r="L2655" s="230"/>
      <c r="M2655" s="230"/>
      <c r="N2655" s="230"/>
      <c r="O2655" s="230"/>
    </row>
    <row r="2656" spans="11:15" ht="11.25">
      <c r="K2656" s="230"/>
      <c r="L2656" s="230"/>
      <c r="M2656" s="230"/>
      <c r="N2656" s="230"/>
      <c r="O2656" s="230"/>
    </row>
    <row r="2657" spans="11:15" ht="11.25">
      <c r="K2657" s="230"/>
      <c r="L2657" s="230"/>
      <c r="M2657" s="230"/>
      <c r="N2657" s="230"/>
      <c r="O2657" s="230"/>
    </row>
    <row r="2658" spans="11:15" ht="11.25">
      <c r="K2658" s="230"/>
      <c r="L2658" s="230"/>
      <c r="M2658" s="230"/>
      <c r="N2658" s="230"/>
      <c r="O2658" s="230"/>
    </row>
    <row r="2659" spans="11:15" ht="11.25">
      <c r="K2659" s="230"/>
      <c r="L2659" s="230"/>
      <c r="M2659" s="230"/>
      <c r="N2659" s="230"/>
      <c r="O2659" s="230"/>
    </row>
    <row r="2660" spans="11:15" ht="11.25">
      <c r="K2660" s="230"/>
      <c r="L2660" s="230"/>
      <c r="M2660" s="230"/>
      <c r="N2660" s="230"/>
      <c r="O2660" s="230"/>
    </row>
    <row r="2661" spans="11:15" ht="11.25">
      <c r="K2661" s="230"/>
      <c r="L2661" s="230"/>
      <c r="M2661" s="230"/>
      <c r="N2661" s="230"/>
      <c r="O2661" s="230"/>
    </row>
    <row r="2662" spans="11:15" ht="11.25">
      <c r="K2662" s="230"/>
      <c r="L2662" s="230"/>
      <c r="M2662" s="230"/>
      <c r="N2662" s="230"/>
      <c r="O2662" s="230"/>
    </row>
    <row r="2663" spans="11:15" ht="11.25">
      <c r="K2663" s="230"/>
      <c r="L2663" s="230"/>
      <c r="M2663" s="230"/>
      <c r="N2663" s="230"/>
      <c r="O2663" s="230"/>
    </row>
    <row r="2664" spans="11:15" ht="11.25">
      <c r="K2664" s="230"/>
      <c r="L2664" s="230"/>
      <c r="M2664" s="230"/>
      <c r="N2664" s="230"/>
      <c r="O2664" s="230"/>
    </row>
    <row r="2665" spans="11:15" ht="11.25">
      <c r="K2665" s="230"/>
      <c r="L2665" s="230"/>
      <c r="M2665" s="230"/>
      <c r="N2665" s="230"/>
      <c r="O2665" s="230"/>
    </row>
    <row r="2666" spans="11:15" ht="11.25">
      <c r="K2666" s="230"/>
      <c r="L2666" s="230"/>
      <c r="M2666" s="230"/>
      <c r="N2666" s="230"/>
      <c r="O2666" s="230"/>
    </row>
    <row r="2667" spans="11:15" ht="11.25">
      <c r="K2667" s="230"/>
      <c r="L2667" s="230"/>
      <c r="M2667" s="230"/>
      <c r="N2667" s="230"/>
      <c r="O2667" s="230"/>
    </row>
    <row r="2668" spans="11:15" ht="11.25">
      <c r="K2668" s="230"/>
      <c r="L2668" s="230"/>
      <c r="M2668" s="230"/>
      <c r="N2668" s="230"/>
      <c r="O2668" s="230"/>
    </row>
    <row r="2669" spans="11:15" ht="11.25">
      <c r="K2669" s="230"/>
      <c r="L2669" s="230"/>
      <c r="M2669" s="230"/>
      <c r="N2669" s="230"/>
      <c r="O2669" s="230"/>
    </row>
    <row r="2670" spans="11:15" ht="11.25">
      <c r="K2670" s="230"/>
      <c r="L2670" s="230"/>
      <c r="M2670" s="230"/>
      <c r="N2670" s="230"/>
      <c r="O2670" s="230"/>
    </row>
    <row r="2671" spans="11:15" ht="11.25">
      <c r="K2671" s="230"/>
      <c r="L2671" s="230"/>
      <c r="M2671" s="230"/>
      <c r="N2671" s="230"/>
      <c r="O2671" s="230"/>
    </row>
    <row r="2672" spans="11:15" ht="11.25">
      <c r="K2672" s="230"/>
      <c r="L2672" s="230"/>
      <c r="M2672" s="230"/>
      <c r="N2672" s="230"/>
      <c r="O2672" s="230"/>
    </row>
    <row r="2673" spans="11:15" ht="11.25">
      <c r="K2673" s="230"/>
      <c r="L2673" s="230"/>
      <c r="M2673" s="230"/>
      <c r="N2673" s="230"/>
      <c r="O2673" s="230"/>
    </row>
    <row r="2674" spans="11:15" ht="11.25">
      <c r="K2674" s="230"/>
      <c r="L2674" s="230"/>
      <c r="M2674" s="230"/>
      <c r="N2674" s="230"/>
      <c r="O2674" s="230"/>
    </row>
    <row r="2675" spans="11:15" ht="11.25">
      <c r="K2675" s="230"/>
      <c r="L2675" s="230"/>
      <c r="M2675" s="230"/>
      <c r="N2675" s="230"/>
      <c r="O2675" s="230"/>
    </row>
    <row r="2676" spans="11:15" ht="11.25">
      <c r="K2676" s="230"/>
      <c r="L2676" s="230"/>
      <c r="M2676" s="230"/>
      <c r="N2676" s="230"/>
      <c r="O2676" s="230"/>
    </row>
    <row r="2677" spans="11:15" ht="11.25">
      <c r="K2677" s="230"/>
      <c r="L2677" s="230"/>
      <c r="M2677" s="230"/>
      <c r="N2677" s="230"/>
      <c r="O2677" s="230"/>
    </row>
    <row r="2678" spans="11:15" ht="11.25">
      <c r="K2678" s="230"/>
      <c r="L2678" s="230"/>
      <c r="M2678" s="230"/>
      <c r="N2678" s="230"/>
      <c r="O2678" s="230"/>
    </row>
    <row r="2679" spans="11:15" ht="11.25">
      <c r="K2679" s="230"/>
      <c r="L2679" s="230"/>
      <c r="M2679" s="230"/>
      <c r="N2679" s="230"/>
      <c r="O2679" s="230"/>
    </row>
    <row r="2680" spans="11:15" ht="11.25">
      <c r="K2680" s="230"/>
      <c r="L2680" s="230"/>
      <c r="M2680" s="230"/>
      <c r="N2680" s="230"/>
      <c r="O2680" s="230"/>
    </row>
    <row r="2681" spans="11:15" ht="11.25">
      <c r="K2681" s="230"/>
      <c r="L2681" s="230"/>
      <c r="M2681" s="230"/>
      <c r="N2681" s="230"/>
      <c r="O2681" s="230"/>
    </row>
    <row r="2682" spans="11:15" ht="11.25">
      <c r="K2682" s="230"/>
      <c r="L2682" s="230"/>
      <c r="M2682" s="230"/>
      <c r="N2682" s="230"/>
      <c r="O2682" s="230"/>
    </row>
    <row r="2683" spans="11:15" ht="11.25">
      <c r="K2683" s="230"/>
      <c r="L2683" s="230"/>
      <c r="M2683" s="230"/>
      <c r="N2683" s="230"/>
      <c r="O2683" s="230"/>
    </row>
    <row r="2684" spans="11:15" ht="11.25">
      <c r="K2684" s="230"/>
      <c r="L2684" s="230"/>
      <c r="M2684" s="230"/>
      <c r="N2684" s="230"/>
      <c r="O2684" s="230"/>
    </row>
    <row r="2685" spans="11:15" ht="11.25">
      <c r="K2685" s="230"/>
      <c r="L2685" s="230"/>
      <c r="M2685" s="230"/>
      <c r="N2685" s="230"/>
      <c r="O2685" s="230"/>
    </row>
    <row r="2686" spans="11:15" ht="11.25">
      <c r="K2686" s="230"/>
      <c r="L2686" s="230"/>
      <c r="M2686" s="230"/>
      <c r="N2686" s="230"/>
      <c r="O2686" s="230"/>
    </row>
    <row r="2687" spans="11:15" ht="11.25">
      <c r="K2687" s="230"/>
      <c r="L2687" s="230"/>
      <c r="M2687" s="230"/>
      <c r="N2687" s="230"/>
      <c r="O2687" s="230"/>
    </row>
    <row r="2688" spans="11:15" ht="11.25">
      <c r="K2688" s="230"/>
      <c r="L2688" s="230"/>
      <c r="M2688" s="230"/>
      <c r="N2688" s="230"/>
      <c r="O2688" s="230"/>
    </row>
    <row r="2689" spans="11:15" ht="11.25">
      <c r="K2689" s="230"/>
      <c r="L2689" s="230"/>
      <c r="M2689" s="230"/>
      <c r="N2689" s="230"/>
      <c r="O2689" s="230"/>
    </row>
    <row r="2690" spans="11:15" ht="11.25">
      <c r="K2690" s="230"/>
      <c r="L2690" s="230"/>
      <c r="M2690" s="230"/>
      <c r="N2690" s="230"/>
      <c r="O2690" s="230"/>
    </row>
    <row r="2691" spans="11:15" ht="11.25">
      <c r="K2691" s="230"/>
      <c r="L2691" s="230"/>
      <c r="M2691" s="230"/>
      <c r="N2691" s="230"/>
      <c r="O2691" s="230"/>
    </row>
    <row r="2692" spans="11:15" ht="11.25">
      <c r="K2692" s="230"/>
      <c r="L2692" s="230"/>
      <c r="M2692" s="230"/>
      <c r="N2692" s="230"/>
      <c r="O2692" s="230"/>
    </row>
    <row r="2693" spans="11:15" ht="11.25">
      <c r="K2693" s="230"/>
      <c r="L2693" s="230"/>
      <c r="M2693" s="230"/>
      <c r="N2693" s="230"/>
      <c r="O2693" s="230"/>
    </row>
    <row r="2694" spans="11:15" ht="11.25">
      <c r="K2694" s="230"/>
      <c r="L2694" s="230"/>
      <c r="M2694" s="230"/>
      <c r="N2694" s="230"/>
      <c r="O2694" s="230"/>
    </row>
    <row r="2695" spans="11:15" ht="11.25">
      <c r="K2695" s="230"/>
      <c r="L2695" s="230"/>
      <c r="M2695" s="230"/>
      <c r="N2695" s="230"/>
      <c r="O2695" s="230"/>
    </row>
    <row r="2696" spans="11:15" ht="11.25">
      <c r="K2696" s="230"/>
      <c r="L2696" s="230"/>
      <c r="M2696" s="230"/>
      <c r="N2696" s="230"/>
      <c r="O2696" s="230"/>
    </row>
    <row r="2697" spans="11:15" ht="11.25">
      <c r="K2697" s="230"/>
      <c r="L2697" s="230"/>
      <c r="M2697" s="230"/>
      <c r="N2697" s="230"/>
      <c r="O2697" s="230"/>
    </row>
    <row r="2698" spans="11:15" ht="11.25">
      <c r="K2698" s="230"/>
      <c r="L2698" s="230"/>
      <c r="M2698" s="230"/>
      <c r="N2698" s="230"/>
      <c r="O2698" s="230"/>
    </row>
    <row r="2699" spans="11:15" ht="11.25">
      <c r="K2699" s="230"/>
      <c r="L2699" s="230"/>
      <c r="M2699" s="230"/>
      <c r="N2699" s="230"/>
      <c r="O2699" s="230"/>
    </row>
    <row r="2700" spans="11:15" ht="11.25">
      <c r="K2700" s="230"/>
      <c r="L2700" s="230"/>
      <c r="M2700" s="230"/>
      <c r="N2700" s="230"/>
      <c r="O2700" s="230"/>
    </row>
    <row r="2701" spans="11:15" ht="11.25">
      <c r="K2701" s="230"/>
      <c r="L2701" s="230"/>
      <c r="M2701" s="230"/>
      <c r="N2701" s="230"/>
      <c r="O2701" s="230"/>
    </row>
    <row r="2702" spans="11:15" ht="11.25">
      <c r="K2702" s="230"/>
      <c r="L2702" s="230"/>
      <c r="M2702" s="230"/>
      <c r="N2702" s="230"/>
      <c r="O2702" s="230"/>
    </row>
    <row r="2703" spans="11:15" ht="11.25">
      <c r="K2703" s="230"/>
      <c r="L2703" s="230"/>
      <c r="M2703" s="230"/>
      <c r="N2703" s="230"/>
      <c r="O2703" s="230"/>
    </row>
    <row r="2704" spans="11:15" ht="11.25">
      <c r="K2704" s="230"/>
      <c r="L2704" s="230"/>
      <c r="M2704" s="230"/>
      <c r="N2704" s="230"/>
      <c r="O2704" s="230"/>
    </row>
    <row r="2705" spans="11:15" ht="11.25">
      <c r="K2705" s="230"/>
      <c r="L2705" s="230"/>
      <c r="M2705" s="230"/>
      <c r="N2705" s="230"/>
      <c r="O2705" s="230"/>
    </row>
    <row r="2706" spans="11:15" ht="11.25">
      <c r="K2706" s="230"/>
      <c r="L2706" s="230"/>
      <c r="M2706" s="230"/>
      <c r="N2706" s="230"/>
      <c r="O2706" s="230"/>
    </row>
    <row r="2707" spans="11:15" ht="11.25">
      <c r="K2707" s="230"/>
      <c r="L2707" s="230"/>
      <c r="M2707" s="230"/>
      <c r="N2707" s="230"/>
      <c r="O2707" s="230"/>
    </row>
    <row r="2708" spans="11:15" ht="11.25">
      <c r="K2708" s="230"/>
      <c r="L2708" s="230"/>
      <c r="M2708" s="230"/>
      <c r="N2708" s="230"/>
      <c r="O2708" s="230"/>
    </row>
    <row r="2709" spans="11:15" ht="11.25">
      <c r="K2709" s="230"/>
      <c r="L2709" s="230"/>
      <c r="M2709" s="230"/>
      <c r="N2709" s="230"/>
      <c r="O2709" s="230"/>
    </row>
    <row r="2710" spans="11:15" ht="11.25">
      <c r="K2710" s="230"/>
      <c r="L2710" s="230"/>
      <c r="M2710" s="230"/>
      <c r="N2710" s="230"/>
      <c r="O2710" s="230"/>
    </row>
    <row r="2711" spans="11:15" ht="11.25">
      <c r="K2711" s="230"/>
      <c r="L2711" s="230"/>
      <c r="M2711" s="230"/>
      <c r="N2711" s="230"/>
      <c r="O2711" s="230"/>
    </row>
    <row r="2712" spans="11:15" ht="11.25">
      <c r="K2712" s="230"/>
      <c r="L2712" s="230"/>
      <c r="M2712" s="230"/>
      <c r="N2712" s="230"/>
      <c r="O2712" s="230"/>
    </row>
    <row r="2713" spans="11:15" ht="11.25">
      <c r="K2713" s="230"/>
      <c r="L2713" s="230"/>
      <c r="M2713" s="230"/>
      <c r="N2713" s="230"/>
      <c r="O2713" s="230"/>
    </row>
    <row r="2714" spans="11:15" ht="11.25">
      <c r="K2714" s="230"/>
      <c r="L2714" s="230"/>
      <c r="M2714" s="230"/>
      <c r="N2714" s="230"/>
      <c r="O2714" s="230"/>
    </row>
    <row r="2715" spans="11:15" ht="11.25">
      <c r="K2715" s="230"/>
      <c r="L2715" s="230"/>
      <c r="M2715" s="230"/>
      <c r="N2715" s="230"/>
      <c r="O2715" s="230"/>
    </row>
    <row r="2716" spans="11:15" ht="11.25">
      <c r="K2716" s="230"/>
      <c r="L2716" s="230"/>
      <c r="M2716" s="230"/>
      <c r="N2716" s="230"/>
      <c r="O2716" s="230"/>
    </row>
    <row r="2717" spans="11:15" ht="11.25">
      <c r="K2717" s="230"/>
      <c r="L2717" s="230"/>
      <c r="M2717" s="230"/>
      <c r="N2717" s="230"/>
      <c r="O2717" s="230"/>
    </row>
    <row r="2718" spans="11:15" ht="11.25">
      <c r="K2718" s="230"/>
      <c r="L2718" s="230"/>
      <c r="M2718" s="230"/>
      <c r="N2718" s="230"/>
      <c r="O2718" s="230"/>
    </row>
    <row r="2719" spans="11:15" ht="11.25">
      <c r="K2719" s="230"/>
      <c r="L2719" s="230"/>
      <c r="M2719" s="230"/>
      <c r="N2719" s="230"/>
      <c r="O2719" s="230"/>
    </row>
    <row r="2720" spans="11:15" ht="11.25">
      <c r="K2720" s="230"/>
      <c r="L2720" s="230"/>
      <c r="M2720" s="230"/>
      <c r="N2720" s="230"/>
      <c r="O2720" s="230"/>
    </row>
    <row r="2721" spans="11:15" ht="11.25">
      <c r="K2721" s="230"/>
      <c r="L2721" s="230"/>
      <c r="M2721" s="230"/>
      <c r="N2721" s="230"/>
      <c r="O2721" s="230"/>
    </row>
    <row r="2722" spans="11:15" ht="11.25">
      <c r="K2722" s="230"/>
      <c r="L2722" s="230"/>
      <c r="M2722" s="230"/>
      <c r="N2722" s="230"/>
      <c r="O2722" s="230"/>
    </row>
    <row r="2723" spans="11:15" ht="11.25">
      <c r="K2723" s="230"/>
      <c r="L2723" s="230"/>
      <c r="M2723" s="230"/>
      <c r="N2723" s="230"/>
      <c r="O2723" s="230"/>
    </row>
    <row r="2724" spans="11:15" ht="11.25">
      <c r="K2724" s="230"/>
      <c r="L2724" s="230"/>
      <c r="M2724" s="230"/>
      <c r="N2724" s="230"/>
      <c r="O2724" s="230"/>
    </row>
    <row r="2725" spans="11:15" ht="11.25">
      <c r="K2725" s="230"/>
      <c r="L2725" s="230"/>
      <c r="M2725" s="230"/>
      <c r="N2725" s="230"/>
      <c r="O2725" s="230"/>
    </row>
    <row r="2726" spans="11:15" ht="11.25">
      <c r="K2726" s="230"/>
      <c r="L2726" s="230"/>
      <c r="M2726" s="230"/>
      <c r="N2726" s="230"/>
      <c r="O2726" s="230"/>
    </row>
    <row r="2727" spans="11:15" ht="11.25">
      <c r="K2727" s="230"/>
      <c r="L2727" s="230"/>
      <c r="M2727" s="230"/>
      <c r="N2727" s="230"/>
      <c r="O2727" s="230"/>
    </row>
    <row r="2728" spans="11:15" ht="11.25">
      <c r="K2728" s="230"/>
      <c r="L2728" s="230"/>
      <c r="M2728" s="230"/>
      <c r="N2728" s="230"/>
      <c r="O2728" s="230"/>
    </row>
    <row r="2729" spans="11:15" ht="11.25">
      <c r="K2729" s="230"/>
      <c r="L2729" s="230"/>
      <c r="M2729" s="230"/>
      <c r="N2729" s="230"/>
      <c r="O2729" s="230"/>
    </row>
    <row r="2730" spans="11:15" ht="11.25">
      <c r="K2730" s="230"/>
      <c r="L2730" s="230"/>
      <c r="M2730" s="230"/>
      <c r="N2730" s="230"/>
      <c r="O2730" s="230"/>
    </row>
    <row r="2731" spans="11:15" ht="11.25">
      <c r="K2731" s="230"/>
      <c r="L2731" s="230"/>
      <c r="M2731" s="230"/>
      <c r="N2731" s="230"/>
      <c r="O2731" s="230"/>
    </row>
    <row r="2732" spans="11:15" ht="11.25">
      <c r="K2732" s="230"/>
      <c r="L2732" s="230"/>
      <c r="M2732" s="230"/>
      <c r="N2732" s="230"/>
      <c r="O2732" s="230"/>
    </row>
    <row r="2733" spans="11:15" ht="11.25">
      <c r="K2733" s="230"/>
      <c r="L2733" s="230"/>
      <c r="M2733" s="230"/>
      <c r="N2733" s="230"/>
      <c r="O2733" s="230"/>
    </row>
    <row r="2734" spans="11:15" ht="11.25">
      <c r="K2734" s="230"/>
      <c r="L2734" s="230"/>
      <c r="M2734" s="230"/>
      <c r="N2734" s="230"/>
      <c r="O2734" s="230"/>
    </row>
    <row r="2735" spans="11:15" ht="11.25">
      <c r="K2735" s="230"/>
      <c r="L2735" s="230"/>
      <c r="M2735" s="230"/>
      <c r="N2735" s="230"/>
      <c r="O2735" s="230"/>
    </row>
    <row r="2736" spans="11:15" ht="11.25">
      <c r="K2736" s="230"/>
      <c r="L2736" s="230"/>
      <c r="M2736" s="230"/>
      <c r="N2736" s="230"/>
      <c r="O2736" s="230"/>
    </row>
    <row r="2737" spans="11:15" ht="11.25">
      <c r="K2737" s="230"/>
      <c r="L2737" s="230"/>
      <c r="M2737" s="230"/>
      <c r="N2737" s="230"/>
      <c r="O2737" s="230"/>
    </row>
    <row r="2738" spans="11:15" ht="11.25">
      <c r="K2738" s="230"/>
      <c r="L2738" s="230"/>
      <c r="M2738" s="230"/>
      <c r="N2738" s="230"/>
      <c r="O2738" s="230"/>
    </row>
    <row r="2739" spans="11:15" ht="11.25">
      <c r="K2739" s="230"/>
      <c r="L2739" s="230"/>
      <c r="M2739" s="230"/>
      <c r="N2739" s="230"/>
      <c r="O2739" s="230"/>
    </row>
    <row r="2740" spans="11:15" ht="11.25">
      <c r="K2740" s="230"/>
      <c r="L2740" s="230"/>
      <c r="M2740" s="230"/>
      <c r="N2740" s="230"/>
      <c r="O2740" s="230"/>
    </row>
    <row r="2741" spans="11:15" ht="11.25">
      <c r="K2741" s="230"/>
      <c r="L2741" s="230"/>
      <c r="M2741" s="230"/>
      <c r="N2741" s="230"/>
      <c r="O2741" s="230"/>
    </row>
    <row r="2742" spans="11:15" ht="11.25">
      <c r="K2742" s="230"/>
      <c r="L2742" s="230"/>
      <c r="M2742" s="230"/>
      <c r="N2742" s="230"/>
      <c r="O2742" s="230"/>
    </row>
    <row r="2743" spans="11:15" ht="11.25">
      <c r="K2743" s="230"/>
      <c r="L2743" s="230"/>
      <c r="M2743" s="230"/>
      <c r="N2743" s="230"/>
      <c r="O2743" s="230"/>
    </row>
    <row r="2744" spans="11:15" ht="11.25">
      <c r="K2744" s="230"/>
      <c r="L2744" s="230"/>
      <c r="M2744" s="230"/>
      <c r="N2744" s="230"/>
      <c r="O2744" s="230"/>
    </row>
    <row r="2745" spans="11:15" ht="11.25">
      <c r="K2745" s="230"/>
      <c r="L2745" s="230"/>
      <c r="M2745" s="230"/>
      <c r="N2745" s="230"/>
      <c r="O2745" s="230"/>
    </row>
    <row r="2746" spans="11:15" ht="11.25">
      <c r="K2746" s="230"/>
      <c r="L2746" s="230"/>
      <c r="M2746" s="230"/>
      <c r="N2746" s="230"/>
      <c r="O2746" s="230"/>
    </row>
    <row r="2747" spans="11:15" ht="11.25">
      <c r="K2747" s="230"/>
      <c r="L2747" s="230"/>
      <c r="M2747" s="230"/>
      <c r="N2747" s="230"/>
      <c r="O2747" s="230"/>
    </row>
    <row r="2748" spans="11:15" ht="11.25">
      <c r="K2748" s="230"/>
      <c r="L2748" s="230"/>
      <c r="M2748" s="230"/>
      <c r="N2748" s="230"/>
      <c r="O2748" s="230"/>
    </row>
    <row r="2749" spans="11:15" ht="11.25">
      <c r="K2749" s="230"/>
      <c r="L2749" s="230"/>
      <c r="M2749" s="230"/>
      <c r="N2749" s="230"/>
      <c r="O2749" s="230"/>
    </row>
    <row r="2750" spans="11:15" ht="11.25">
      <c r="K2750" s="230"/>
      <c r="L2750" s="230"/>
      <c r="M2750" s="230"/>
      <c r="N2750" s="230"/>
      <c r="O2750" s="230"/>
    </row>
    <row r="2751" spans="11:15" ht="11.25">
      <c r="K2751" s="230"/>
      <c r="L2751" s="230"/>
      <c r="M2751" s="230"/>
      <c r="N2751" s="230"/>
      <c r="O2751" s="230"/>
    </row>
    <row r="2752" spans="11:15" ht="11.25">
      <c r="K2752" s="230"/>
      <c r="L2752" s="230"/>
      <c r="M2752" s="230"/>
      <c r="N2752" s="230"/>
      <c r="O2752" s="230"/>
    </row>
    <row r="2753" spans="11:15" ht="11.25">
      <c r="K2753" s="230"/>
      <c r="L2753" s="230"/>
      <c r="M2753" s="230"/>
      <c r="N2753" s="230"/>
      <c r="O2753" s="230"/>
    </row>
    <row r="2754" spans="11:15" ht="11.25">
      <c r="K2754" s="230"/>
      <c r="L2754" s="230"/>
      <c r="M2754" s="230"/>
      <c r="N2754" s="230"/>
      <c r="O2754" s="230"/>
    </row>
    <row r="2755" spans="11:15" ht="11.25">
      <c r="K2755" s="230"/>
      <c r="L2755" s="230"/>
      <c r="M2755" s="230"/>
      <c r="N2755" s="230"/>
      <c r="O2755" s="230"/>
    </row>
    <row r="2756" spans="11:15" ht="11.25">
      <c r="K2756" s="230"/>
      <c r="L2756" s="230"/>
      <c r="M2756" s="230"/>
      <c r="N2756" s="230"/>
      <c r="O2756" s="230"/>
    </row>
    <row r="2757" spans="11:15" ht="11.25">
      <c r="K2757" s="230"/>
      <c r="L2757" s="230"/>
      <c r="M2757" s="230"/>
      <c r="N2757" s="230"/>
      <c r="O2757" s="230"/>
    </row>
    <row r="2758" spans="11:15" ht="11.25">
      <c r="K2758" s="230"/>
      <c r="L2758" s="230"/>
      <c r="M2758" s="230"/>
      <c r="N2758" s="230"/>
      <c r="O2758" s="230"/>
    </row>
    <row r="2759" spans="11:15" ht="11.25">
      <c r="K2759" s="230"/>
      <c r="L2759" s="230"/>
      <c r="M2759" s="230"/>
      <c r="N2759" s="230"/>
      <c r="O2759" s="230"/>
    </row>
    <row r="2760" spans="11:15" ht="11.25">
      <c r="K2760" s="230"/>
      <c r="L2760" s="230"/>
      <c r="M2760" s="230"/>
      <c r="N2760" s="230"/>
      <c r="O2760" s="230"/>
    </row>
    <row r="2761" spans="11:15" ht="11.25">
      <c r="K2761" s="230"/>
      <c r="L2761" s="230"/>
      <c r="M2761" s="230"/>
      <c r="N2761" s="230"/>
      <c r="O2761" s="230"/>
    </row>
    <row r="2762" spans="11:15" ht="11.25">
      <c r="K2762" s="230"/>
      <c r="L2762" s="230"/>
      <c r="M2762" s="230"/>
      <c r="N2762" s="230"/>
      <c r="O2762" s="230"/>
    </row>
    <row r="2763" spans="11:15" ht="11.25">
      <c r="K2763" s="230"/>
      <c r="L2763" s="230"/>
      <c r="M2763" s="230"/>
      <c r="N2763" s="230"/>
      <c r="O2763" s="230"/>
    </row>
    <row r="2764" spans="11:15" ht="11.25">
      <c r="K2764" s="230"/>
      <c r="L2764" s="230"/>
      <c r="M2764" s="230"/>
      <c r="N2764" s="230"/>
      <c r="O2764" s="230"/>
    </row>
    <row r="2765" spans="11:15" ht="11.25">
      <c r="K2765" s="230"/>
      <c r="L2765" s="230"/>
      <c r="M2765" s="230"/>
      <c r="N2765" s="230"/>
      <c r="O2765" s="230"/>
    </row>
    <row r="2766" spans="11:15" ht="11.25">
      <c r="K2766" s="230"/>
      <c r="L2766" s="230"/>
      <c r="M2766" s="230"/>
      <c r="N2766" s="230"/>
      <c r="O2766" s="230"/>
    </row>
    <row r="2767" spans="11:15" ht="11.25">
      <c r="K2767" s="230"/>
      <c r="L2767" s="230"/>
      <c r="M2767" s="230"/>
      <c r="N2767" s="230"/>
      <c r="O2767" s="230"/>
    </row>
    <row r="2768" spans="11:15" ht="11.25">
      <c r="K2768" s="230"/>
      <c r="L2768" s="230"/>
      <c r="M2768" s="230"/>
      <c r="N2768" s="230"/>
      <c r="O2768" s="230"/>
    </row>
    <row r="2769" spans="11:15" ht="11.25">
      <c r="K2769" s="230"/>
      <c r="L2769" s="230"/>
      <c r="M2769" s="230"/>
      <c r="N2769" s="230"/>
      <c r="O2769" s="230"/>
    </row>
    <row r="2770" spans="11:15" ht="11.25">
      <c r="K2770" s="230"/>
      <c r="L2770" s="230"/>
      <c r="M2770" s="230"/>
      <c r="N2770" s="230"/>
      <c r="O2770" s="230"/>
    </row>
    <row r="2771" spans="11:15" ht="11.25">
      <c r="K2771" s="230"/>
      <c r="L2771" s="230"/>
      <c r="M2771" s="230"/>
      <c r="N2771" s="230"/>
      <c r="O2771" s="230"/>
    </row>
    <row r="2772" spans="11:15" ht="11.25">
      <c r="K2772" s="230"/>
      <c r="L2772" s="230"/>
      <c r="M2772" s="230"/>
      <c r="N2772" s="230"/>
      <c r="O2772" s="230"/>
    </row>
    <row r="2773" spans="11:15" ht="11.25">
      <c r="K2773" s="230"/>
      <c r="L2773" s="230"/>
      <c r="M2773" s="230"/>
      <c r="N2773" s="230"/>
      <c r="O2773" s="230"/>
    </row>
    <row r="2774" spans="11:15" ht="11.25">
      <c r="K2774" s="230"/>
      <c r="L2774" s="230"/>
      <c r="M2774" s="230"/>
      <c r="N2774" s="230"/>
      <c r="O2774" s="230"/>
    </row>
    <row r="2775" spans="11:15" ht="11.25">
      <c r="K2775" s="230"/>
      <c r="L2775" s="230"/>
      <c r="M2775" s="230"/>
      <c r="N2775" s="230"/>
      <c r="O2775" s="230"/>
    </row>
    <row r="2776" spans="11:15" ht="11.25">
      <c r="K2776" s="230"/>
      <c r="L2776" s="230"/>
      <c r="M2776" s="230"/>
      <c r="N2776" s="230"/>
      <c r="O2776" s="230"/>
    </row>
    <row r="2777" spans="11:15" ht="11.25">
      <c r="K2777" s="230"/>
      <c r="L2777" s="230"/>
      <c r="M2777" s="230"/>
      <c r="N2777" s="230"/>
      <c r="O2777" s="230"/>
    </row>
    <row r="2778" spans="11:15" ht="11.25">
      <c r="K2778" s="230"/>
      <c r="L2778" s="230"/>
      <c r="M2778" s="230"/>
      <c r="N2778" s="230"/>
      <c r="O2778" s="230"/>
    </row>
    <row r="2779" spans="11:15" ht="11.25">
      <c r="K2779" s="230"/>
      <c r="L2779" s="230"/>
      <c r="M2779" s="230"/>
      <c r="N2779" s="230"/>
      <c r="O2779" s="230"/>
    </row>
    <row r="2780" spans="11:15" ht="11.25">
      <c r="K2780" s="230"/>
      <c r="L2780" s="230"/>
      <c r="M2780" s="230"/>
      <c r="N2780" s="230"/>
      <c r="O2780" s="230"/>
    </row>
    <row r="2781" spans="11:15" ht="11.25">
      <c r="K2781" s="230"/>
      <c r="L2781" s="230"/>
      <c r="M2781" s="230"/>
      <c r="N2781" s="230"/>
      <c r="O2781" s="230"/>
    </row>
    <row r="2782" spans="11:15" ht="11.25">
      <c r="K2782" s="230"/>
      <c r="L2782" s="230"/>
      <c r="M2782" s="230"/>
      <c r="N2782" s="230"/>
      <c r="O2782" s="230"/>
    </row>
    <row r="2783" spans="11:15" ht="11.25">
      <c r="K2783" s="230"/>
      <c r="L2783" s="230"/>
      <c r="M2783" s="230"/>
      <c r="N2783" s="230"/>
      <c r="O2783" s="230"/>
    </row>
    <row r="2784" spans="11:15" ht="11.25">
      <c r="K2784" s="230"/>
      <c r="L2784" s="230"/>
      <c r="M2784" s="230"/>
      <c r="N2784" s="230"/>
      <c r="O2784" s="230"/>
    </row>
    <row r="2785" spans="11:15" ht="11.25">
      <c r="K2785" s="230"/>
      <c r="L2785" s="230"/>
      <c r="M2785" s="230"/>
      <c r="N2785" s="230"/>
      <c r="O2785" s="230"/>
    </row>
    <row r="2786" spans="11:15" ht="11.25">
      <c r="K2786" s="230"/>
      <c r="L2786" s="230"/>
      <c r="M2786" s="230"/>
      <c r="N2786" s="230"/>
      <c r="O2786" s="230"/>
    </row>
    <row r="2787" spans="11:15" ht="11.25">
      <c r="K2787" s="230"/>
      <c r="L2787" s="230"/>
      <c r="M2787" s="230"/>
      <c r="N2787" s="230"/>
      <c r="O2787" s="230"/>
    </row>
    <row r="2788" spans="11:15" ht="11.25">
      <c r="K2788" s="230"/>
      <c r="L2788" s="230"/>
      <c r="M2788" s="230"/>
      <c r="N2788" s="230"/>
      <c r="O2788" s="230"/>
    </row>
    <row r="2789" spans="11:15" ht="11.25">
      <c r="K2789" s="230"/>
      <c r="L2789" s="230"/>
      <c r="M2789" s="230"/>
      <c r="N2789" s="230"/>
      <c r="O2789" s="230"/>
    </row>
    <row r="2790" spans="11:15" ht="11.25">
      <c r="K2790" s="230"/>
      <c r="L2790" s="230"/>
      <c r="M2790" s="230"/>
      <c r="N2790" s="230"/>
      <c r="O2790" s="230"/>
    </row>
    <row r="2791" spans="11:15" ht="11.25">
      <c r="K2791" s="230"/>
      <c r="L2791" s="230"/>
      <c r="M2791" s="230"/>
      <c r="N2791" s="230"/>
      <c r="O2791" s="230"/>
    </row>
    <row r="2792" spans="11:15" ht="11.25">
      <c r="K2792" s="230"/>
      <c r="L2792" s="230"/>
      <c r="M2792" s="230"/>
      <c r="N2792" s="230"/>
      <c r="O2792" s="230"/>
    </row>
    <row r="2793" spans="11:15" ht="11.25">
      <c r="K2793" s="230"/>
      <c r="L2793" s="230"/>
      <c r="M2793" s="230"/>
      <c r="N2793" s="230"/>
      <c r="O2793" s="230"/>
    </row>
    <row r="2794" spans="11:15" ht="11.25">
      <c r="K2794" s="230"/>
      <c r="L2794" s="230"/>
      <c r="M2794" s="230"/>
      <c r="N2794" s="230"/>
      <c r="O2794" s="230"/>
    </row>
    <row r="2795" spans="11:15" ht="11.25">
      <c r="K2795" s="230"/>
      <c r="L2795" s="230"/>
      <c r="M2795" s="230"/>
      <c r="N2795" s="230"/>
      <c r="O2795" s="230"/>
    </row>
    <row r="2796" spans="11:15" ht="11.25">
      <c r="K2796" s="230"/>
      <c r="L2796" s="230"/>
      <c r="M2796" s="230"/>
      <c r="N2796" s="230"/>
      <c r="O2796" s="230"/>
    </row>
    <row r="2797" spans="11:15" ht="11.25">
      <c r="K2797" s="230"/>
      <c r="L2797" s="230"/>
      <c r="M2797" s="230"/>
      <c r="N2797" s="230"/>
      <c r="O2797" s="230"/>
    </row>
    <row r="2798" spans="11:15" ht="11.25">
      <c r="K2798" s="230"/>
      <c r="L2798" s="230"/>
      <c r="M2798" s="230"/>
      <c r="N2798" s="230"/>
      <c r="O2798" s="230"/>
    </row>
    <row r="2799" spans="11:15" ht="11.25">
      <c r="K2799" s="230"/>
      <c r="L2799" s="230"/>
      <c r="M2799" s="230"/>
      <c r="N2799" s="230"/>
      <c r="O2799" s="230"/>
    </row>
    <row r="2800" spans="11:15" ht="11.25">
      <c r="K2800" s="230"/>
      <c r="L2800" s="230"/>
      <c r="M2800" s="230"/>
      <c r="N2800" s="230"/>
      <c r="O2800" s="230"/>
    </row>
    <row r="2801" spans="11:15" ht="11.25">
      <c r="K2801" s="230"/>
      <c r="L2801" s="230"/>
      <c r="M2801" s="230"/>
      <c r="N2801" s="230"/>
      <c r="O2801" s="230"/>
    </row>
    <row r="2802" spans="11:15" ht="11.25">
      <c r="K2802" s="230"/>
      <c r="L2802" s="230"/>
      <c r="M2802" s="230"/>
      <c r="N2802" s="230"/>
      <c r="O2802" s="230"/>
    </row>
    <row r="2803" spans="11:15" ht="11.25">
      <c r="K2803" s="230"/>
      <c r="L2803" s="230"/>
      <c r="M2803" s="230"/>
      <c r="N2803" s="230"/>
      <c r="O2803" s="230"/>
    </row>
    <row r="2804" spans="11:15" ht="11.25">
      <c r="K2804" s="230"/>
      <c r="L2804" s="230"/>
      <c r="M2804" s="230"/>
      <c r="N2804" s="230"/>
      <c r="O2804" s="230"/>
    </row>
    <row r="2805" spans="11:15" ht="11.25">
      <c r="K2805" s="230"/>
      <c r="L2805" s="230"/>
      <c r="M2805" s="230"/>
      <c r="N2805" s="230"/>
      <c r="O2805" s="230"/>
    </row>
    <row r="2806" spans="11:15" ht="11.25">
      <c r="K2806" s="230"/>
      <c r="L2806" s="230"/>
      <c r="M2806" s="230"/>
      <c r="N2806" s="230"/>
      <c r="O2806" s="230"/>
    </row>
    <row r="2807" spans="11:15" ht="11.25">
      <c r="K2807" s="230"/>
      <c r="L2807" s="230"/>
      <c r="M2807" s="230"/>
      <c r="N2807" s="230"/>
      <c r="O2807" s="230"/>
    </row>
    <row r="2808" spans="11:15" ht="11.25">
      <c r="K2808" s="230"/>
      <c r="L2808" s="230"/>
      <c r="M2808" s="230"/>
      <c r="N2808" s="230"/>
      <c r="O2808" s="230"/>
    </row>
    <row r="2809" spans="11:15" ht="11.25">
      <c r="K2809" s="230"/>
      <c r="L2809" s="230"/>
      <c r="M2809" s="230"/>
      <c r="N2809" s="230"/>
      <c r="O2809" s="230"/>
    </row>
    <row r="2810" spans="11:15" ht="11.25">
      <c r="K2810" s="230"/>
      <c r="L2810" s="230"/>
      <c r="M2810" s="230"/>
      <c r="N2810" s="230"/>
      <c r="O2810" s="230"/>
    </row>
    <row r="2811" spans="11:15" ht="11.25">
      <c r="K2811" s="230"/>
      <c r="L2811" s="230"/>
      <c r="M2811" s="230"/>
      <c r="N2811" s="230"/>
      <c r="O2811" s="230"/>
    </row>
    <row r="2812" spans="11:15" ht="11.25">
      <c r="K2812" s="230"/>
      <c r="L2812" s="230"/>
      <c r="M2812" s="230"/>
      <c r="N2812" s="230"/>
      <c r="O2812" s="230"/>
    </row>
    <row r="2813" spans="11:15" ht="11.25">
      <c r="K2813" s="230"/>
      <c r="L2813" s="230"/>
      <c r="M2813" s="230"/>
      <c r="N2813" s="230"/>
      <c r="O2813" s="230"/>
    </row>
    <row r="2814" spans="11:15" ht="11.25">
      <c r="K2814" s="230"/>
      <c r="L2814" s="230"/>
      <c r="M2814" s="230"/>
      <c r="N2814" s="230"/>
      <c r="O2814" s="230"/>
    </row>
    <row r="2815" spans="11:15" ht="11.25">
      <c r="K2815" s="230"/>
      <c r="L2815" s="230"/>
      <c r="M2815" s="230"/>
      <c r="N2815" s="230"/>
      <c r="O2815" s="230"/>
    </row>
    <row r="2816" spans="11:15" ht="11.25">
      <c r="K2816" s="230"/>
      <c r="L2816" s="230"/>
      <c r="M2816" s="230"/>
      <c r="N2816" s="230"/>
      <c r="O2816" s="230"/>
    </row>
    <row r="2817" spans="11:15" ht="11.25">
      <c r="K2817" s="230"/>
      <c r="L2817" s="230"/>
      <c r="M2817" s="230"/>
      <c r="N2817" s="230"/>
      <c r="O2817" s="230"/>
    </row>
    <row r="2818" spans="11:15" ht="11.25">
      <c r="K2818" s="230"/>
      <c r="L2818" s="230"/>
      <c r="M2818" s="230"/>
      <c r="N2818" s="230"/>
      <c r="O2818" s="230"/>
    </row>
    <row r="2819" spans="11:15" ht="11.25">
      <c r="K2819" s="230"/>
      <c r="L2819" s="230"/>
      <c r="M2819" s="230"/>
      <c r="N2819" s="230"/>
      <c r="O2819" s="230"/>
    </row>
    <row r="2820" spans="11:15" ht="11.25">
      <c r="K2820" s="230"/>
      <c r="L2820" s="230"/>
      <c r="M2820" s="230"/>
      <c r="N2820" s="230"/>
      <c r="O2820" s="230"/>
    </row>
    <row r="2821" spans="11:15" ht="11.25">
      <c r="K2821" s="230"/>
      <c r="L2821" s="230"/>
      <c r="M2821" s="230"/>
      <c r="N2821" s="230"/>
      <c r="O2821" s="230"/>
    </row>
    <row r="2822" spans="11:15" ht="11.25">
      <c r="K2822" s="230"/>
      <c r="L2822" s="230"/>
      <c r="M2822" s="230"/>
      <c r="N2822" s="230"/>
      <c r="O2822" s="230"/>
    </row>
    <row r="2823" spans="11:15" ht="11.25">
      <c r="K2823" s="230"/>
      <c r="L2823" s="230"/>
      <c r="M2823" s="230"/>
      <c r="N2823" s="230"/>
      <c r="O2823" s="230"/>
    </row>
    <row r="2824" spans="11:15" ht="11.25">
      <c r="K2824" s="230"/>
      <c r="L2824" s="230"/>
      <c r="M2824" s="230"/>
      <c r="N2824" s="230"/>
      <c r="O2824" s="230"/>
    </row>
    <row r="2825" spans="11:15" ht="11.25">
      <c r="K2825" s="230"/>
      <c r="L2825" s="230"/>
      <c r="M2825" s="230"/>
      <c r="N2825" s="230"/>
      <c r="O2825" s="230"/>
    </row>
    <row r="2826" spans="11:15" ht="11.25">
      <c r="K2826" s="230"/>
      <c r="L2826" s="230"/>
      <c r="M2826" s="230"/>
      <c r="N2826" s="230"/>
      <c r="O2826" s="230"/>
    </row>
    <row r="2827" spans="11:15" ht="11.25">
      <c r="K2827" s="230"/>
      <c r="L2827" s="230"/>
      <c r="M2827" s="230"/>
      <c r="N2827" s="230"/>
      <c r="O2827" s="230"/>
    </row>
    <row r="2828" spans="11:15" ht="11.25">
      <c r="K2828" s="230"/>
      <c r="L2828" s="230"/>
      <c r="M2828" s="230"/>
      <c r="N2828" s="230"/>
      <c r="O2828" s="230"/>
    </row>
    <row r="2829" spans="11:15" ht="11.25">
      <c r="K2829" s="230"/>
      <c r="L2829" s="230"/>
      <c r="M2829" s="230"/>
      <c r="N2829" s="230"/>
      <c r="O2829" s="230"/>
    </row>
    <row r="2830" spans="11:15" ht="11.25">
      <c r="K2830" s="230"/>
      <c r="L2830" s="230"/>
      <c r="M2830" s="230"/>
      <c r="N2830" s="230"/>
      <c r="O2830" s="230"/>
    </row>
    <row r="2831" spans="11:15" ht="11.25">
      <c r="K2831" s="230"/>
      <c r="L2831" s="230"/>
      <c r="M2831" s="230"/>
      <c r="N2831" s="230"/>
      <c r="O2831" s="230"/>
    </row>
    <row r="2832" spans="11:15" ht="11.25">
      <c r="K2832" s="230"/>
      <c r="L2832" s="230"/>
      <c r="M2832" s="230"/>
      <c r="N2832" s="230"/>
      <c r="O2832" s="230"/>
    </row>
    <row r="2833" spans="11:15" ht="11.25">
      <c r="K2833" s="230"/>
      <c r="L2833" s="230"/>
      <c r="M2833" s="230"/>
      <c r="N2833" s="230"/>
      <c r="O2833" s="230"/>
    </row>
    <row r="2834" spans="11:15" ht="11.25">
      <c r="K2834" s="230"/>
      <c r="L2834" s="230"/>
      <c r="M2834" s="230"/>
      <c r="N2834" s="230"/>
      <c r="O2834" s="230"/>
    </row>
    <row r="2835" spans="11:15" ht="11.25">
      <c r="K2835" s="230"/>
      <c r="L2835" s="230"/>
      <c r="M2835" s="230"/>
      <c r="N2835" s="230"/>
      <c r="O2835" s="230"/>
    </row>
    <row r="2836" spans="11:15" ht="11.25">
      <c r="K2836" s="230"/>
      <c r="L2836" s="230"/>
      <c r="M2836" s="230"/>
      <c r="N2836" s="230"/>
      <c r="O2836" s="230"/>
    </row>
    <row r="2837" spans="11:15" ht="11.25">
      <c r="K2837" s="230"/>
      <c r="L2837" s="230"/>
      <c r="M2837" s="230"/>
      <c r="N2837" s="230"/>
      <c r="O2837" s="230"/>
    </row>
    <row r="2838" spans="11:15" ht="11.25">
      <c r="K2838" s="230"/>
      <c r="L2838" s="230"/>
      <c r="M2838" s="230"/>
      <c r="N2838" s="230"/>
      <c r="O2838" s="230"/>
    </row>
    <row r="2839" spans="11:15" ht="11.25">
      <c r="K2839" s="230"/>
      <c r="L2839" s="230"/>
      <c r="M2839" s="230"/>
      <c r="N2839" s="230"/>
      <c r="O2839" s="230"/>
    </row>
    <row r="2840" spans="11:15" ht="11.25">
      <c r="K2840" s="230"/>
      <c r="L2840" s="230"/>
      <c r="M2840" s="230"/>
      <c r="N2840" s="230"/>
      <c r="O2840" s="230"/>
    </row>
    <row r="2841" spans="11:15" ht="11.25">
      <c r="K2841" s="230"/>
      <c r="L2841" s="230"/>
      <c r="M2841" s="230"/>
      <c r="N2841" s="230"/>
      <c r="O2841" s="230"/>
    </row>
    <row r="2842" spans="11:15" ht="11.25">
      <c r="K2842" s="230"/>
      <c r="L2842" s="230"/>
      <c r="M2842" s="230"/>
      <c r="N2842" s="230"/>
      <c r="O2842" s="230"/>
    </row>
    <row r="2843" spans="11:15" ht="11.25">
      <c r="K2843" s="230"/>
      <c r="L2843" s="230"/>
      <c r="M2843" s="230"/>
      <c r="N2843" s="230"/>
      <c r="O2843" s="230"/>
    </row>
    <row r="2844" spans="11:15" ht="11.25">
      <c r="K2844" s="230"/>
      <c r="L2844" s="230"/>
      <c r="M2844" s="230"/>
      <c r="N2844" s="230"/>
      <c r="O2844" s="230"/>
    </row>
    <row r="2845" spans="11:15" ht="11.25">
      <c r="K2845" s="230"/>
      <c r="L2845" s="230"/>
      <c r="M2845" s="230"/>
      <c r="N2845" s="230"/>
      <c r="O2845" s="230"/>
    </row>
    <row r="2846" spans="11:15" ht="11.25">
      <c r="K2846" s="230"/>
      <c r="L2846" s="230"/>
      <c r="M2846" s="230"/>
      <c r="N2846" s="230"/>
      <c r="O2846" s="230"/>
    </row>
    <row r="2847" spans="11:15" ht="11.25">
      <c r="K2847" s="230"/>
      <c r="L2847" s="230"/>
      <c r="M2847" s="230"/>
      <c r="N2847" s="230"/>
      <c r="O2847" s="230"/>
    </row>
    <row r="2848" spans="11:15" ht="11.25">
      <c r="K2848" s="230"/>
      <c r="L2848" s="230"/>
      <c r="M2848" s="230"/>
      <c r="N2848" s="230"/>
      <c r="O2848" s="230"/>
    </row>
    <row r="2849" spans="11:15" ht="11.25">
      <c r="K2849" s="230"/>
      <c r="L2849" s="230"/>
      <c r="M2849" s="230"/>
      <c r="N2849" s="230"/>
      <c r="O2849" s="230"/>
    </row>
    <row r="2850" spans="11:15" ht="11.25">
      <c r="K2850" s="230"/>
      <c r="L2850" s="230"/>
      <c r="M2850" s="230"/>
      <c r="N2850" s="230"/>
      <c r="O2850" s="230"/>
    </row>
    <row r="2851" spans="11:15" ht="11.25">
      <c r="K2851" s="230"/>
      <c r="L2851" s="230"/>
      <c r="M2851" s="230"/>
      <c r="N2851" s="230"/>
      <c r="O2851" s="230"/>
    </row>
    <row r="2852" spans="11:15" ht="11.25">
      <c r="K2852" s="230"/>
      <c r="L2852" s="230"/>
      <c r="M2852" s="230"/>
      <c r="N2852" s="230"/>
      <c r="O2852" s="230"/>
    </row>
    <row r="2853" spans="11:15" ht="11.25">
      <c r="K2853" s="230"/>
      <c r="L2853" s="230"/>
      <c r="M2853" s="230"/>
      <c r="N2853" s="230"/>
      <c r="O2853" s="230"/>
    </row>
    <row r="2854" spans="11:15" ht="11.25">
      <c r="K2854" s="230"/>
      <c r="L2854" s="230"/>
      <c r="M2854" s="230"/>
      <c r="N2854" s="230"/>
      <c r="O2854" s="230"/>
    </row>
    <row r="2855" spans="11:15" ht="11.25">
      <c r="K2855" s="230"/>
      <c r="L2855" s="230"/>
      <c r="M2855" s="230"/>
      <c r="N2855" s="230"/>
      <c r="O2855" s="230"/>
    </row>
    <row r="2856" spans="11:15" ht="11.25">
      <c r="K2856" s="230"/>
      <c r="L2856" s="230"/>
      <c r="M2856" s="230"/>
      <c r="N2856" s="230"/>
      <c r="O2856" s="230"/>
    </row>
    <row r="2857" spans="11:15" ht="11.25">
      <c r="K2857" s="230"/>
      <c r="L2857" s="230"/>
      <c r="M2857" s="230"/>
      <c r="N2857" s="230"/>
      <c r="O2857" s="230"/>
    </row>
    <row r="2858" spans="11:15" ht="11.25">
      <c r="K2858" s="230"/>
      <c r="L2858" s="230"/>
      <c r="M2858" s="230"/>
      <c r="N2858" s="230"/>
      <c r="O2858" s="230"/>
    </row>
    <row r="2859" spans="11:15" ht="11.25">
      <c r="K2859" s="230"/>
      <c r="L2859" s="230"/>
      <c r="M2859" s="230"/>
      <c r="N2859" s="230"/>
      <c r="O2859" s="230"/>
    </row>
    <row r="2860" spans="11:15" ht="11.25">
      <c r="K2860" s="230"/>
      <c r="L2860" s="230"/>
      <c r="M2860" s="230"/>
      <c r="N2860" s="230"/>
      <c r="O2860" s="230"/>
    </row>
    <row r="2861" spans="11:15" ht="11.25">
      <c r="K2861" s="230"/>
      <c r="L2861" s="230"/>
      <c r="M2861" s="230"/>
      <c r="N2861" s="230"/>
      <c r="O2861" s="230"/>
    </row>
    <row r="2862" spans="11:15" ht="11.25">
      <c r="K2862" s="230"/>
      <c r="L2862" s="230"/>
      <c r="M2862" s="230"/>
      <c r="N2862" s="230"/>
      <c r="O2862" s="230"/>
    </row>
    <row r="2863" spans="11:15" ht="11.25">
      <c r="K2863" s="230"/>
      <c r="L2863" s="230"/>
      <c r="M2863" s="230"/>
      <c r="N2863" s="230"/>
      <c r="O2863" s="230"/>
    </row>
    <row r="2864" spans="11:15" ht="11.25">
      <c r="K2864" s="230"/>
      <c r="L2864" s="230"/>
      <c r="M2864" s="230"/>
      <c r="N2864" s="230"/>
      <c r="O2864" s="230"/>
    </row>
    <row r="2865" spans="11:15" ht="11.25">
      <c r="K2865" s="230"/>
      <c r="L2865" s="230"/>
      <c r="M2865" s="230"/>
      <c r="N2865" s="230"/>
      <c r="O2865" s="230"/>
    </row>
    <row r="2866" spans="11:15" ht="11.25">
      <c r="K2866" s="230"/>
      <c r="L2866" s="230"/>
      <c r="M2866" s="230"/>
      <c r="N2866" s="230"/>
      <c r="O2866" s="230"/>
    </row>
    <row r="2867" spans="11:15" ht="11.25">
      <c r="K2867" s="230"/>
      <c r="L2867" s="230"/>
      <c r="M2867" s="230"/>
      <c r="N2867" s="230"/>
      <c r="O2867" s="230"/>
    </row>
    <row r="2868" spans="11:15" ht="11.25">
      <c r="K2868" s="230"/>
      <c r="L2868" s="230"/>
      <c r="M2868" s="230"/>
      <c r="N2868" s="230"/>
      <c r="O2868" s="230"/>
    </row>
    <row r="2869" spans="11:15" ht="11.25">
      <c r="K2869" s="230"/>
      <c r="L2869" s="230"/>
      <c r="M2869" s="230"/>
      <c r="N2869" s="230"/>
      <c r="O2869" s="230"/>
    </row>
    <row r="2870" spans="11:15" ht="11.25">
      <c r="K2870" s="230"/>
      <c r="L2870" s="230"/>
      <c r="M2870" s="230"/>
      <c r="N2870" s="230"/>
      <c r="O2870" s="230"/>
    </row>
    <row r="2871" spans="11:15" ht="11.25">
      <c r="K2871" s="230"/>
      <c r="L2871" s="230"/>
      <c r="M2871" s="230"/>
      <c r="N2871" s="230"/>
      <c r="O2871" s="230"/>
    </row>
    <row r="2872" spans="11:15" ht="11.25">
      <c r="K2872" s="230"/>
      <c r="L2872" s="230"/>
      <c r="M2872" s="230"/>
      <c r="N2872" s="230"/>
      <c r="O2872" s="230"/>
    </row>
    <row r="2873" spans="11:15" ht="11.25">
      <c r="K2873" s="230"/>
      <c r="L2873" s="230"/>
      <c r="M2873" s="230"/>
      <c r="N2873" s="230"/>
      <c r="O2873" s="230"/>
    </row>
    <row r="2874" spans="11:15" ht="11.25">
      <c r="K2874" s="230"/>
      <c r="L2874" s="230"/>
      <c r="M2874" s="230"/>
      <c r="N2874" s="230"/>
      <c r="O2874" s="230"/>
    </row>
    <row r="2875" spans="11:15" ht="11.25">
      <c r="K2875" s="230"/>
      <c r="L2875" s="230"/>
      <c r="M2875" s="230"/>
      <c r="N2875" s="230"/>
      <c r="O2875" s="230"/>
    </row>
    <row r="2876" spans="11:15" ht="11.25">
      <c r="K2876" s="230"/>
      <c r="L2876" s="230"/>
      <c r="M2876" s="230"/>
      <c r="N2876" s="230"/>
      <c r="O2876" s="230"/>
    </row>
    <row r="2877" spans="11:15" ht="11.25">
      <c r="K2877" s="230"/>
      <c r="L2877" s="230"/>
      <c r="M2877" s="230"/>
      <c r="N2877" s="230"/>
      <c r="O2877" s="230"/>
    </row>
    <row r="2878" spans="11:15" ht="11.25">
      <c r="K2878" s="230"/>
      <c r="L2878" s="230"/>
      <c r="M2878" s="230"/>
      <c r="N2878" s="230"/>
      <c r="O2878" s="230"/>
    </row>
    <row r="2879" spans="11:15" ht="11.25">
      <c r="K2879" s="230"/>
      <c r="L2879" s="230"/>
      <c r="M2879" s="230"/>
      <c r="N2879" s="230"/>
      <c r="O2879" s="230"/>
    </row>
    <row r="2880" spans="11:15" ht="11.25">
      <c r="K2880" s="230"/>
      <c r="L2880" s="230"/>
      <c r="M2880" s="230"/>
      <c r="N2880" s="230"/>
      <c r="O2880" s="230"/>
    </row>
    <row r="2881" spans="11:15" ht="11.25">
      <c r="K2881" s="230"/>
      <c r="L2881" s="230"/>
      <c r="M2881" s="230"/>
      <c r="N2881" s="230"/>
      <c r="O2881" s="230"/>
    </row>
    <row r="2882" spans="11:15" ht="11.25">
      <c r="K2882" s="230"/>
      <c r="L2882" s="230"/>
      <c r="M2882" s="230"/>
      <c r="N2882" s="230"/>
      <c r="O2882" s="230"/>
    </row>
    <row r="2883" spans="11:15" ht="11.25">
      <c r="K2883" s="230"/>
      <c r="L2883" s="230"/>
      <c r="M2883" s="230"/>
      <c r="N2883" s="230"/>
      <c r="O2883" s="230"/>
    </row>
    <row r="2884" spans="11:15" ht="11.25">
      <c r="K2884" s="230"/>
      <c r="L2884" s="230"/>
      <c r="M2884" s="230"/>
      <c r="N2884" s="230"/>
      <c r="O2884" s="230"/>
    </row>
    <row r="2885" spans="11:15" ht="11.25">
      <c r="K2885" s="230"/>
      <c r="L2885" s="230"/>
      <c r="M2885" s="230"/>
      <c r="N2885" s="230"/>
      <c r="O2885" s="230"/>
    </row>
    <row r="2886" spans="11:15" ht="11.25">
      <c r="K2886" s="230"/>
      <c r="L2886" s="230"/>
      <c r="M2886" s="230"/>
      <c r="N2886" s="230"/>
      <c r="O2886" s="230"/>
    </row>
    <row r="2887" spans="11:15" ht="11.25">
      <c r="K2887" s="230"/>
      <c r="L2887" s="230"/>
      <c r="M2887" s="230"/>
      <c r="N2887" s="230"/>
      <c r="O2887" s="230"/>
    </row>
    <row r="2888" spans="11:15" ht="11.25">
      <c r="K2888" s="230"/>
      <c r="L2888" s="230"/>
      <c r="M2888" s="230"/>
      <c r="N2888" s="230"/>
      <c r="O2888" s="230"/>
    </row>
    <row r="2889" spans="11:15" ht="11.25">
      <c r="K2889" s="230"/>
      <c r="L2889" s="230"/>
      <c r="M2889" s="230"/>
      <c r="N2889" s="230"/>
      <c r="O2889" s="230"/>
    </row>
    <row r="2890" spans="11:15" ht="11.25">
      <c r="K2890" s="230"/>
      <c r="L2890" s="230"/>
      <c r="M2890" s="230"/>
      <c r="N2890" s="230"/>
      <c r="O2890" s="230"/>
    </row>
    <row r="2891" spans="11:15" ht="11.25">
      <c r="K2891" s="230"/>
      <c r="L2891" s="230"/>
      <c r="M2891" s="230"/>
      <c r="N2891" s="230"/>
      <c r="O2891" s="230"/>
    </row>
    <row r="2892" spans="11:15" ht="11.25">
      <c r="K2892" s="230"/>
      <c r="L2892" s="230"/>
      <c r="M2892" s="230"/>
      <c r="N2892" s="230"/>
      <c r="O2892" s="230"/>
    </row>
    <row r="2893" spans="11:15" ht="11.25">
      <c r="K2893" s="230"/>
      <c r="L2893" s="230"/>
      <c r="M2893" s="230"/>
      <c r="N2893" s="230"/>
      <c r="O2893" s="230"/>
    </row>
    <row r="2894" spans="11:15" ht="11.25">
      <c r="K2894" s="230"/>
      <c r="L2894" s="230"/>
      <c r="M2894" s="230"/>
      <c r="N2894" s="230"/>
      <c r="O2894" s="230"/>
    </row>
    <row r="2895" spans="11:15" ht="11.25">
      <c r="K2895" s="230"/>
      <c r="L2895" s="230"/>
      <c r="M2895" s="230"/>
      <c r="N2895" s="230"/>
      <c r="O2895" s="230"/>
    </row>
    <row r="2896" spans="11:15" ht="11.25">
      <c r="K2896" s="230"/>
      <c r="L2896" s="230"/>
      <c r="M2896" s="230"/>
      <c r="N2896" s="230"/>
      <c r="O2896" s="230"/>
    </row>
    <row r="2897" spans="11:15" ht="11.25">
      <c r="K2897" s="230"/>
      <c r="L2897" s="230"/>
      <c r="M2897" s="230"/>
      <c r="N2897" s="230"/>
      <c r="O2897" s="230"/>
    </row>
    <row r="2898" spans="11:15" ht="11.25">
      <c r="K2898" s="230"/>
      <c r="L2898" s="230"/>
      <c r="M2898" s="230"/>
      <c r="N2898" s="230"/>
      <c r="O2898" s="230"/>
    </row>
    <row r="2899" spans="11:15" ht="11.25">
      <c r="K2899" s="230"/>
      <c r="L2899" s="230"/>
      <c r="M2899" s="230"/>
      <c r="N2899" s="230"/>
      <c r="O2899" s="230"/>
    </row>
    <row r="2900" spans="11:15" ht="11.25">
      <c r="K2900" s="230"/>
      <c r="L2900" s="230"/>
      <c r="M2900" s="230"/>
      <c r="N2900" s="230"/>
      <c r="O2900" s="230"/>
    </row>
    <row r="2901" spans="11:15" ht="11.25">
      <c r="K2901" s="230"/>
      <c r="L2901" s="230"/>
      <c r="M2901" s="230"/>
      <c r="N2901" s="230"/>
      <c r="O2901" s="230"/>
    </row>
    <row r="2902" spans="11:15" ht="11.25">
      <c r="K2902" s="230"/>
      <c r="L2902" s="230"/>
      <c r="M2902" s="230"/>
      <c r="N2902" s="230"/>
      <c r="O2902" s="230"/>
    </row>
    <row r="2903" spans="11:15" ht="11.25">
      <c r="K2903" s="230"/>
      <c r="L2903" s="230"/>
      <c r="M2903" s="230"/>
      <c r="N2903" s="230"/>
      <c r="O2903" s="230"/>
    </row>
    <row r="2904" spans="11:15" ht="11.25">
      <c r="K2904" s="230"/>
      <c r="L2904" s="230"/>
      <c r="M2904" s="230"/>
      <c r="N2904" s="230"/>
      <c r="O2904" s="230"/>
    </row>
    <row r="2905" spans="11:15" ht="11.25">
      <c r="K2905" s="230"/>
      <c r="L2905" s="230"/>
      <c r="M2905" s="230"/>
      <c r="N2905" s="230"/>
      <c r="O2905" s="230"/>
    </row>
    <row r="2906" spans="11:15" ht="11.25">
      <c r="K2906" s="230"/>
      <c r="L2906" s="230"/>
      <c r="M2906" s="230"/>
      <c r="N2906" s="230"/>
      <c r="O2906" s="230"/>
    </row>
    <row r="2907" spans="11:15" ht="11.25">
      <c r="K2907" s="230"/>
      <c r="L2907" s="230"/>
      <c r="M2907" s="230"/>
      <c r="N2907" s="230"/>
      <c r="O2907" s="230"/>
    </row>
    <row r="2908" spans="11:15" ht="11.25">
      <c r="K2908" s="230"/>
      <c r="L2908" s="230"/>
      <c r="M2908" s="230"/>
      <c r="N2908" s="230"/>
      <c r="O2908" s="230"/>
    </row>
    <row r="2909" spans="11:15" ht="11.25">
      <c r="K2909" s="230"/>
      <c r="L2909" s="230"/>
      <c r="M2909" s="230"/>
      <c r="N2909" s="230"/>
      <c r="O2909" s="230"/>
    </row>
    <row r="2910" spans="11:15" ht="11.25">
      <c r="K2910" s="230"/>
      <c r="L2910" s="230"/>
      <c r="M2910" s="230"/>
      <c r="N2910" s="230"/>
      <c r="O2910" s="230"/>
    </row>
    <row r="2911" spans="11:15" ht="11.25">
      <c r="K2911" s="230"/>
      <c r="L2911" s="230"/>
      <c r="M2911" s="230"/>
      <c r="N2911" s="230"/>
      <c r="O2911" s="230"/>
    </row>
    <row r="2912" spans="11:15" ht="11.25">
      <c r="K2912" s="230"/>
      <c r="L2912" s="230"/>
      <c r="M2912" s="230"/>
      <c r="N2912" s="230"/>
      <c r="O2912" s="230"/>
    </row>
    <row r="2913" spans="11:15" ht="11.25">
      <c r="K2913" s="230"/>
      <c r="L2913" s="230"/>
      <c r="M2913" s="230"/>
      <c r="N2913" s="230"/>
      <c r="O2913" s="230"/>
    </row>
    <row r="2914" spans="11:15" ht="11.25">
      <c r="K2914" s="230"/>
      <c r="L2914" s="230"/>
      <c r="M2914" s="230"/>
      <c r="N2914" s="230"/>
      <c r="O2914" s="230"/>
    </row>
    <row r="2915" spans="11:15" ht="11.25">
      <c r="K2915" s="230"/>
      <c r="L2915" s="230"/>
      <c r="M2915" s="230"/>
      <c r="N2915" s="230"/>
      <c r="O2915" s="230"/>
    </row>
    <row r="2916" spans="11:15" ht="11.25">
      <c r="K2916" s="230"/>
      <c r="L2916" s="230"/>
      <c r="M2916" s="230"/>
      <c r="N2916" s="230"/>
      <c r="O2916" s="230"/>
    </row>
    <row r="2917" spans="11:15" ht="11.25">
      <c r="K2917" s="230"/>
      <c r="L2917" s="230"/>
      <c r="M2917" s="230"/>
      <c r="N2917" s="230"/>
      <c r="O2917" s="230"/>
    </row>
    <row r="2918" spans="11:15" ht="11.25">
      <c r="K2918" s="230"/>
      <c r="L2918" s="230"/>
      <c r="M2918" s="230"/>
      <c r="N2918" s="230"/>
      <c r="O2918" s="230"/>
    </row>
    <row r="2919" spans="11:15" ht="11.25">
      <c r="K2919" s="230"/>
      <c r="L2919" s="230"/>
      <c r="M2919" s="230"/>
      <c r="N2919" s="230"/>
      <c r="O2919" s="230"/>
    </row>
    <row r="2920" spans="11:15" ht="11.25">
      <c r="K2920" s="230"/>
      <c r="L2920" s="230"/>
      <c r="M2920" s="230"/>
      <c r="N2920" s="230"/>
      <c r="O2920" s="230"/>
    </row>
    <row r="2921" spans="11:15" ht="11.25">
      <c r="K2921" s="230"/>
      <c r="L2921" s="230"/>
      <c r="M2921" s="230"/>
      <c r="N2921" s="230"/>
      <c r="O2921" s="230"/>
    </row>
    <row r="2922" spans="11:15" ht="11.25">
      <c r="K2922" s="230"/>
      <c r="L2922" s="230"/>
      <c r="M2922" s="230"/>
      <c r="N2922" s="230"/>
      <c r="O2922" s="230"/>
    </row>
    <row r="2923" spans="11:15" ht="11.25">
      <c r="K2923" s="230"/>
      <c r="L2923" s="230"/>
      <c r="M2923" s="230"/>
      <c r="N2923" s="230"/>
      <c r="O2923" s="230"/>
    </row>
    <row r="2924" spans="11:15" ht="11.25">
      <c r="K2924" s="230"/>
      <c r="L2924" s="230"/>
      <c r="M2924" s="230"/>
      <c r="N2924" s="230"/>
      <c r="O2924" s="230"/>
    </row>
    <row r="2925" spans="11:15" ht="11.25">
      <c r="K2925" s="230"/>
      <c r="L2925" s="230"/>
      <c r="M2925" s="230"/>
      <c r="N2925" s="230"/>
      <c r="O2925" s="230"/>
    </row>
    <row r="2926" spans="11:15" ht="11.25">
      <c r="K2926" s="230"/>
      <c r="L2926" s="230"/>
      <c r="M2926" s="230"/>
      <c r="N2926" s="230"/>
      <c r="O2926" s="230"/>
    </row>
    <row r="2927" spans="11:15" ht="11.25">
      <c r="K2927" s="230"/>
      <c r="L2927" s="230"/>
      <c r="M2927" s="230"/>
      <c r="N2927" s="230"/>
      <c r="O2927" s="230"/>
    </row>
    <row r="2928" spans="11:15" ht="11.25">
      <c r="K2928" s="230"/>
      <c r="L2928" s="230"/>
      <c r="M2928" s="230"/>
      <c r="N2928" s="230"/>
      <c r="O2928" s="230"/>
    </row>
    <row r="2929" spans="11:15" ht="11.25">
      <c r="K2929" s="230"/>
      <c r="L2929" s="230"/>
      <c r="M2929" s="230"/>
      <c r="N2929" s="230"/>
      <c r="O2929" s="230"/>
    </row>
    <row r="2930" spans="11:15" ht="11.25">
      <c r="K2930" s="230"/>
      <c r="L2930" s="230"/>
      <c r="M2930" s="230"/>
      <c r="N2930" s="230"/>
      <c r="O2930" s="230"/>
    </row>
    <row r="2931" spans="11:15" ht="11.25">
      <c r="K2931" s="230"/>
      <c r="L2931" s="230"/>
      <c r="M2931" s="230"/>
      <c r="N2931" s="230"/>
      <c r="O2931" s="230"/>
    </row>
    <row r="2932" spans="11:15" ht="11.25">
      <c r="K2932" s="230"/>
      <c r="L2932" s="230"/>
      <c r="M2932" s="230"/>
      <c r="N2932" s="230"/>
      <c r="O2932" s="230"/>
    </row>
    <row r="2933" spans="11:15" ht="11.25">
      <c r="K2933" s="230"/>
      <c r="L2933" s="230"/>
      <c r="M2933" s="230"/>
      <c r="N2933" s="230"/>
      <c r="O2933" s="230"/>
    </row>
    <row r="2934" spans="11:15" ht="11.25">
      <c r="K2934" s="230"/>
      <c r="L2934" s="230"/>
      <c r="M2934" s="230"/>
      <c r="N2934" s="230"/>
      <c r="O2934" s="230"/>
    </row>
    <row r="2935" spans="11:15" ht="11.25">
      <c r="K2935" s="230"/>
      <c r="L2935" s="230"/>
      <c r="M2935" s="230"/>
      <c r="N2935" s="230"/>
      <c r="O2935" s="230"/>
    </row>
    <row r="2936" spans="11:15" ht="11.25">
      <c r="K2936" s="230"/>
      <c r="L2936" s="230"/>
      <c r="M2936" s="230"/>
      <c r="N2936" s="230"/>
      <c r="O2936" s="230"/>
    </row>
    <row r="2937" spans="11:15" ht="11.25">
      <c r="K2937" s="230"/>
      <c r="L2937" s="230"/>
      <c r="M2937" s="230"/>
      <c r="N2937" s="230"/>
      <c r="O2937" s="230"/>
    </row>
    <row r="2938" spans="11:15" ht="11.25">
      <c r="K2938" s="230"/>
      <c r="L2938" s="230"/>
      <c r="M2938" s="230"/>
      <c r="N2938" s="230"/>
      <c r="O2938" s="230"/>
    </row>
    <row r="2939" spans="11:15" ht="11.25">
      <c r="K2939" s="230"/>
      <c r="L2939" s="230"/>
      <c r="M2939" s="230"/>
      <c r="N2939" s="230"/>
      <c r="O2939" s="230"/>
    </row>
    <row r="2940" spans="11:15" ht="11.25">
      <c r="K2940" s="230"/>
      <c r="L2940" s="230"/>
      <c r="M2940" s="230"/>
      <c r="N2940" s="230"/>
      <c r="O2940" s="230"/>
    </row>
    <row r="2941" spans="11:15" ht="11.25">
      <c r="K2941" s="230"/>
      <c r="L2941" s="230"/>
      <c r="M2941" s="230"/>
      <c r="N2941" s="230"/>
      <c r="O2941" s="230"/>
    </row>
    <row r="2942" spans="11:15" ht="11.25">
      <c r="K2942" s="230"/>
      <c r="L2942" s="230"/>
      <c r="M2942" s="230"/>
      <c r="N2942" s="230"/>
      <c r="O2942" s="230"/>
    </row>
    <row r="2943" spans="11:15" ht="11.25">
      <c r="K2943" s="230"/>
      <c r="L2943" s="230"/>
      <c r="M2943" s="230"/>
      <c r="N2943" s="230"/>
      <c r="O2943" s="230"/>
    </row>
    <row r="2944" spans="11:15" ht="11.25">
      <c r="K2944" s="230"/>
      <c r="L2944" s="230"/>
      <c r="M2944" s="230"/>
      <c r="N2944" s="230"/>
      <c r="O2944" s="230"/>
    </row>
    <row r="2945" spans="11:15" ht="11.25">
      <c r="K2945" s="230"/>
      <c r="L2945" s="230"/>
      <c r="M2945" s="230"/>
      <c r="N2945" s="230"/>
      <c r="O2945" s="230"/>
    </row>
    <row r="2946" spans="11:15" ht="11.25">
      <c r="K2946" s="230"/>
      <c r="L2946" s="230"/>
      <c r="M2946" s="230"/>
      <c r="N2946" s="230"/>
      <c r="O2946" s="230"/>
    </row>
    <row r="2947" spans="11:15" ht="11.25">
      <c r="K2947" s="230"/>
      <c r="L2947" s="230"/>
      <c r="M2947" s="230"/>
      <c r="N2947" s="230"/>
      <c r="O2947" s="230"/>
    </row>
    <row r="2948" spans="11:15" ht="11.25">
      <c r="K2948" s="230"/>
      <c r="L2948" s="230"/>
      <c r="M2948" s="230"/>
      <c r="N2948" s="230"/>
      <c r="O2948" s="230"/>
    </row>
    <row r="2949" spans="11:15" ht="11.25">
      <c r="K2949" s="230"/>
      <c r="L2949" s="230"/>
      <c r="M2949" s="230"/>
      <c r="N2949" s="230"/>
      <c r="O2949" s="230"/>
    </row>
    <row r="2950" spans="11:15" ht="11.25">
      <c r="K2950" s="230"/>
      <c r="L2950" s="230"/>
      <c r="M2950" s="230"/>
      <c r="N2950" s="230"/>
      <c r="O2950" s="230"/>
    </row>
    <row r="2951" spans="11:15" ht="11.25">
      <c r="K2951" s="230"/>
      <c r="L2951" s="230"/>
      <c r="M2951" s="230"/>
      <c r="N2951" s="230"/>
      <c r="O2951" s="230"/>
    </row>
    <row r="2952" spans="11:15" ht="11.25">
      <c r="K2952" s="230"/>
      <c r="L2952" s="230"/>
      <c r="M2952" s="230"/>
      <c r="N2952" s="230"/>
      <c r="O2952" s="230"/>
    </row>
    <row r="2953" spans="11:15" ht="11.25">
      <c r="K2953" s="230"/>
      <c r="L2953" s="230"/>
      <c r="M2953" s="230"/>
      <c r="N2953" s="230"/>
      <c r="O2953" s="230"/>
    </row>
    <row r="2954" spans="11:15" ht="11.25">
      <c r="K2954" s="230"/>
      <c r="L2954" s="230"/>
      <c r="M2954" s="230"/>
      <c r="N2954" s="230"/>
      <c r="O2954" s="230"/>
    </row>
    <row r="2955" spans="11:15" ht="11.25">
      <c r="K2955" s="230"/>
      <c r="L2955" s="230"/>
      <c r="M2955" s="230"/>
      <c r="N2955" s="230"/>
      <c r="O2955" s="230"/>
    </row>
    <row r="2956" spans="11:15" ht="11.25">
      <c r="K2956" s="230"/>
      <c r="L2956" s="230"/>
      <c r="M2956" s="230"/>
      <c r="N2956" s="230"/>
      <c r="O2956" s="230"/>
    </row>
    <row r="2957" spans="11:15" ht="11.25">
      <c r="K2957" s="230"/>
      <c r="L2957" s="230"/>
      <c r="M2957" s="230"/>
      <c r="N2957" s="230"/>
      <c r="O2957" s="230"/>
    </row>
    <row r="2958" spans="11:15" ht="11.25">
      <c r="K2958" s="230"/>
      <c r="L2958" s="230"/>
      <c r="M2958" s="230"/>
      <c r="N2958" s="230"/>
      <c r="O2958" s="230"/>
    </row>
    <row r="2959" spans="11:15" ht="11.25">
      <c r="K2959" s="230"/>
      <c r="L2959" s="230"/>
      <c r="M2959" s="230"/>
      <c r="N2959" s="230"/>
      <c r="O2959" s="230"/>
    </row>
    <row r="2960" spans="11:15" ht="11.25">
      <c r="K2960" s="230"/>
      <c r="L2960" s="230"/>
      <c r="M2960" s="230"/>
      <c r="N2960" s="230"/>
      <c r="O2960" s="230"/>
    </row>
    <row r="2961" spans="11:15" ht="11.25">
      <c r="K2961" s="230"/>
      <c r="L2961" s="230"/>
      <c r="M2961" s="230"/>
      <c r="N2961" s="230"/>
      <c r="O2961" s="230"/>
    </row>
    <row r="2962" spans="11:15" ht="11.25">
      <c r="K2962" s="230"/>
      <c r="L2962" s="230"/>
      <c r="M2962" s="230"/>
      <c r="N2962" s="230"/>
      <c r="O2962" s="230"/>
    </row>
    <row r="2963" spans="11:15" ht="11.25">
      <c r="K2963" s="230"/>
      <c r="L2963" s="230"/>
      <c r="M2963" s="230"/>
      <c r="N2963" s="230"/>
      <c r="O2963" s="230"/>
    </row>
    <row r="2964" spans="11:15" ht="11.25">
      <c r="K2964" s="230"/>
      <c r="L2964" s="230"/>
      <c r="M2964" s="230"/>
      <c r="N2964" s="230"/>
      <c r="O2964" s="230"/>
    </row>
    <row r="2965" spans="11:15" ht="11.25">
      <c r="K2965" s="230"/>
      <c r="L2965" s="230"/>
      <c r="M2965" s="230"/>
      <c r="N2965" s="230"/>
      <c r="O2965" s="230"/>
    </row>
    <row r="2966" spans="11:15" ht="11.25">
      <c r="K2966" s="230"/>
      <c r="L2966" s="230"/>
      <c r="M2966" s="230"/>
      <c r="N2966" s="230"/>
      <c r="O2966" s="230"/>
    </row>
    <row r="2967" spans="11:15" ht="11.25">
      <c r="K2967" s="230"/>
      <c r="L2967" s="230"/>
      <c r="M2967" s="230"/>
      <c r="N2967" s="230"/>
      <c r="O2967" s="230"/>
    </row>
    <row r="2968" spans="11:15" ht="11.25">
      <c r="K2968" s="230"/>
      <c r="L2968" s="230"/>
      <c r="M2968" s="230"/>
      <c r="N2968" s="230"/>
      <c r="O2968" s="230"/>
    </row>
    <row r="2969" spans="11:15" ht="11.25">
      <c r="K2969" s="230"/>
      <c r="L2969" s="230"/>
      <c r="M2969" s="230"/>
      <c r="N2969" s="230"/>
      <c r="O2969" s="230"/>
    </row>
    <row r="2970" spans="11:15" ht="11.25">
      <c r="K2970" s="230"/>
      <c r="L2970" s="230"/>
      <c r="M2970" s="230"/>
      <c r="N2970" s="230"/>
      <c r="O2970" s="230"/>
    </row>
    <row r="2971" spans="11:15" ht="11.25">
      <c r="K2971" s="230"/>
      <c r="L2971" s="230"/>
      <c r="M2971" s="230"/>
      <c r="N2971" s="230"/>
      <c r="O2971" s="230"/>
    </row>
    <row r="2972" spans="11:15" ht="11.25">
      <c r="K2972" s="230"/>
      <c r="L2972" s="230"/>
      <c r="M2972" s="230"/>
      <c r="N2972" s="230"/>
      <c r="O2972" s="230"/>
    </row>
    <row r="2973" spans="11:15" ht="11.25">
      <c r="K2973" s="230"/>
      <c r="L2973" s="230"/>
      <c r="M2973" s="230"/>
      <c r="N2973" s="230"/>
      <c r="O2973" s="230"/>
    </row>
    <row r="2974" spans="11:15" ht="11.25">
      <c r="K2974" s="230"/>
      <c r="L2974" s="230"/>
      <c r="M2974" s="230"/>
      <c r="N2974" s="230"/>
      <c r="O2974" s="230"/>
    </row>
    <row r="2975" spans="11:15" ht="11.25">
      <c r="K2975" s="230"/>
      <c r="L2975" s="230"/>
      <c r="M2975" s="230"/>
      <c r="N2975" s="230"/>
      <c r="O2975" s="230"/>
    </row>
    <row r="2976" spans="11:15" ht="11.25">
      <c r="K2976" s="230"/>
      <c r="L2976" s="230"/>
      <c r="M2976" s="230"/>
      <c r="N2976" s="230"/>
      <c r="O2976" s="230"/>
    </row>
    <row r="2977" spans="11:15" ht="11.25">
      <c r="K2977" s="230"/>
      <c r="L2977" s="230"/>
      <c r="M2977" s="230"/>
      <c r="N2977" s="230"/>
      <c r="O2977" s="230"/>
    </row>
    <row r="2978" spans="11:15" ht="11.25">
      <c r="K2978" s="230"/>
      <c r="L2978" s="230"/>
      <c r="M2978" s="230"/>
      <c r="N2978" s="230"/>
      <c r="O2978" s="230"/>
    </row>
    <row r="2979" spans="11:15" ht="11.25">
      <c r="K2979" s="230"/>
      <c r="L2979" s="230"/>
      <c r="M2979" s="230"/>
      <c r="N2979" s="230"/>
      <c r="O2979" s="230"/>
    </row>
    <row r="2980" spans="11:15" ht="11.25">
      <c r="K2980" s="230"/>
      <c r="L2980" s="230"/>
      <c r="M2980" s="230"/>
      <c r="N2980" s="230"/>
      <c r="O2980" s="230"/>
    </row>
    <row r="2981" spans="11:15" ht="11.25">
      <c r="K2981" s="230"/>
      <c r="L2981" s="230"/>
      <c r="M2981" s="230"/>
      <c r="N2981" s="230"/>
      <c r="O2981" s="230"/>
    </row>
    <row r="2982" spans="11:15" ht="11.25">
      <c r="K2982" s="230"/>
      <c r="L2982" s="230"/>
      <c r="M2982" s="230"/>
      <c r="N2982" s="230"/>
      <c r="O2982" s="230"/>
    </row>
    <row r="2983" spans="11:15" ht="11.25">
      <c r="K2983" s="230"/>
      <c r="L2983" s="230"/>
      <c r="M2983" s="230"/>
      <c r="N2983" s="230"/>
      <c r="O2983" s="230"/>
    </row>
    <row r="2984" spans="11:15" ht="11.25">
      <c r="K2984" s="230"/>
      <c r="L2984" s="230"/>
      <c r="M2984" s="230"/>
      <c r="N2984" s="230"/>
      <c r="O2984" s="230"/>
    </row>
    <row r="2985" spans="11:15" ht="11.25">
      <c r="K2985" s="230"/>
      <c r="L2985" s="230"/>
      <c r="M2985" s="230"/>
      <c r="N2985" s="230"/>
      <c r="O2985" s="230"/>
    </row>
    <row r="2986" spans="11:15" ht="11.25">
      <c r="K2986" s="230"/>
      <c r="L2986" s="230"/>
      <c r="M2986" s="230"/>
      <c r="N2986" s="230"/>
      <c r="O2986" s="230"/>
    </row>
    <row r="2987" spans="11:15" ht="11.25">
      <c r="K2987" s="230"/>
      <c r="L2987" s="230"/>
      <c r="M2987" s="230"/>
      <c r="N2987" s="230"/>
      <c r="O2987" s="230"/>
    </row>
    <row r="2988" spans="11:15" ht="11.25">
      <c r="K2988" s="230"/>
      <c r="L2988" s="230"/>
      <c r="M2988" s="230"/>
      <c r="N2988" s="230"/>
      <c r="O2988" s="230"/>
    </row>
    <row r="2989" spans="11:15" ht="11.25">
      <c r="K2989" s="230"/>
      <c r="L2989" s="230"/>
      <c r="M2989" s="230"/>
      <c r="N2989" s="230"/>
      <c r="O2989" s="230"/>
    </row>
    <row r="2990" spans="11:15" ht="11.25">
      <c r="K2990" s="230"/>
      <c r="L2990" s="230"/>
      <c r="M2990" s="230"/>
      <c r="N2990" s="230"/>
      <c r="O2990" s="230"/>
    </row>
    <row r="2991" spans="11:15" ht="11.25">
      <c r="K2991" s="230"/>
      <c r="L2991" s="230"/>
      <c r="M2991" s="230"/>
      <c r="N2991" s="230"/>
      <c r="O2991" s="230"/>
    </row>
    <row r="2992" spans="11:15" ht="11.25">
      <c r="K2992" s="230"/>
      <c r="L2992" s="230"/>
      <c r="M2992" s="230"/>
      <c r="N2992" s="230"/>
      <c r="O2992" s="230"/>
    </row>
    <row r="2993" spans="11:15" ht="11.25">
      <c r="K2993" s="230"/>
      <c r="L2993" s="230"/>
      <c r="M2993" s="230"/>
      <c r="N2993" s="230"/>
      <c r="O2993" s="230"/>
    </row>
    <row r="2994" spans="11:15" ht="11.25">
      <c r="K2994" s="230"/>
      <c r="L2994" s="230"/>
      <c r="M2994" s="230"/>
      <c r="N2994" s="230"/>
      <c r="O2994" s="230"/>
    </row>
    <row r="2995" spans="11:15" ht="11.25">
      <c r="K2995" s="230"/>
      <c r="L2995" s="230"/>
      <c r="M2995" s="230"/>
      <c r="N2995" s="230"/>
      <c r="O2995" s="230"/>
    </row>
    <row r="2996" spans="11:15" ht="11.25">
      <c r="K2996" s="230"/>
      <c r="L2996" s="230"/>
      <c r="M2996" s="230"/>
      <c r="N2996" s="230"/>
      <c r="O2996" s="230"/>
    </row>
    <row r="2997" spans="11:15" ht="11.25">
      <c r="K2997" s="230"/>
      <c r="L2997" s="230"/>
      <c r="M2997" s="230"/>
      <c r="N2997" s="230"/>
      <c r="O2997" s="230"/>
    </row>
    <row r="2998" spans="11:15" ht="11.25">
      <c r="K2998" s="230"/>
      <c r="L2998" s="230"/>
      <c r="M2998" s="230"/>
      <c r="N2998" s="230"/>
      <c r="O2998" s="230"/>
    </row>
    <row r="2999" spans="11:15" ht="11.25">
      <c r="K2999" s="230"/>
      <c r="L2999" s="230"/>
      <c r="M2999" s="230"/>
      <c r="N2999" s="230"/>
      <c r="O2999" s="230"/>
    </row>
    <row r="3000" spans="11:15" ht="11.25">
      <c r="K3000" s="230"/>
      <c r="L3000" s="230"/>
      <c r="M3000" s="230"/>
      <c r="N3000" s="230"/>
      <c r="O3000" s="230"/>
    </row>
    <row r="3001" spans="11:15" ht="11.25">
      <c r="K3001" s="230"/>
      <c r="L3001" s="230"/>
      <c r="M3001" s="230"/>
      <c r="N3001" s="230"/>
      <c r="O3001" s="230"/>
    </row>
    <row r="3002" spans="11:15" ht="11.25">
      <c r="K3002" s="230"/>
      <c r="L3002" s="230"/>
      <c r="M3002" s="230"/>
      <c r="N3002" s="230"/>
      <c r="O3002" s="230"/>
    </row>
    <row r="3003" spans="11:15" ht="11.25">
      <c r="K3003" s="230"/>
      <c r="L3003" s="230"/>
      <c r="M3003" s="230"/>
      <c r="N3003" s="230"/>
      <c r="O3003" s="230"/>
    </row>
    <row r="3004" spans="11:15" ht="11.25">
      <c r="K3004" s="230"/>
      <c r="L3004" s="230"/>
      <c r="M3004" s="230"/>
      <c r="N3004" s="230"/>
      <c r="O3004" s="230"/>
    </row>
    <row r="3005" spans="11:15" ht="11.25">
      <c r="K3005" s="230"/>
      <c r="L3005" s="230"/>
      <c r="M3005" s="230"/>
      <c r="N3005" s="230"/>
      <c r="O3005" s="230"/>
    </row>
    <row r="3006" spans="11:15" ht="11.25">
      <c r="K3006" s="230"/>
      <c r="L3006" s="230"/>
      <c r="M3006" s="230"/>
      <c r="N3006" s="230"/>
      <c r="O3006" s="230"/>
    </row>
    <row r="3007" spans="11:15" ht="11.25">
      <c r="K3007" s="230"/>
      <c r="L3007" s="230"/>
      <c r="M3007" s="230"/>
      <c r="N3007" s="230"/>
      <c r="O3007" s="230"/>
    </row>
    <row r="3008" spans="11:15" ht="11.25">
      <c r="K3008" s="230"/>
      <c r="L3008" s="230"/>
      <c r="M3008" s="230"/>
      <c r="N3008" s="230"/>
      <c r="O3008" s="230"/>
    </row>
    <row r="3009" spans="11:15" ht="11.25">
      <c r="K3009" s="230"/>
      <c r="L3009" s="230"/>
      <c r="M3009" s="230"/>
      <c r="N3009" s="230"/>
      <c r="O3009" s="230"/>
    </row>
    <row r="3010" spans="11:15" ht="11.25">
      <c r="K3010" s="230"/>
      <c r="L3010" s="230"/>
      <c r="M3010" s="230"/>
      <c r="N3010" s="230"/>
      <c r="O3010" s="230"/>
    </row>
    <row r="3011" spans="11:15" ht="11.25">
      <c r="K3011" s="230"/>
      <c r="L3011" s="230"/>
      <c r="M3011" s="230"/>
      <c r="N3011" s="230"/>
      <c r="O3011" s="230"/>
    </row>
    <row r="3012" spans="11:15" ht="11.25">
      <c r="K3012" s="230"/>
      <c r="L3012" s="230"/>
      <c r="M3012" s="230"/>
      <c r="N3012" s="230"/>
      <c r="O3012" s="230"/>
    </row>
    <row r="3013" spans="11:15" ht="11.25">
      <c r="K3013" s="230"/>
      <c r="L3013" s="230"/>
      <c r="M3013" s="230"/>
      <c r="N3013" s="230"/>
      <c r="O3013" s="230"/>
    </row>
    <row r="3014" spans="11:15" ht="11.25">
      <c r="K3014" s="230"/>
      <c r="L3014" s="230"/>
      <c r="M3014" s="230"/>
      <c r="N3014" s="230"/>
      <c r="O3014" s="230"/>
    </row>
    <row r="3015" spans="11:15" ht="11.25">
      <c r="K3015" s="230"/>
      <c r="L3015" s="230"/>
      <c r="M3015" s="230"/>
      <c r="N3015" s="230"/>
      <c r="O3015" s="230"/>
    </row>
    <row r="3016" spans="11:15" ht="11.25">
      <c r="K3016" s="230"/>
      <c r="L3016" s="230"/>
      <c r="M3016" s="230"/>
      <c r="N3016" s="230"/>
      <c r="O3016" s="230"/>
    </row>
    <row r="3017" spans="11:15" ht="11.25">
      <c r="K3017" s="230"/>
      <c r="L3017" s="230"/>
      <c r="M3017" s="230"/>
      <c r="N3017" s="230"/>
      <c r="O3017" s="230"/>
    </row>
    <row r="3018" spans="11:15" ht="11.25">
      <c r="K3018" s="230"/>
      <c r="L3018" s="230"/>
      <c r="M3018" s="230"/>
      <c r="N3018" s="230"/>
      <c r="O3018" s="230"/>
    </row>
    <row r="3019" spans="11:15" ht="11.25">
      <c r="K3019" s="230"/>
      <c r="L3019" s="230"/>
      <c r="M3019" s="230"/>
      <c r="N3019" s="230"/>
      <c r="O3019" s="230"/>
    </row>
    <row r="3020" spans="11:15" ht="11.25">
      <c r="K3020" s="230"/>
      <c r="L3020" s="230"/>
      <c r="M3020" s="230"/>
      <c r="N3020" s="230"/>
      <c r="O3020" s="230"/>
    </row>
    <row r="3021" spans="11:15" ht="11.25">
      <c r="K3021" s="230"/>
      <c r="L3021" s="230"/>
      <c r="M3021" s="230"/>
      <c r="N3021" s="230"/>
      <c r="O3021" s="230"/>
    </row>
    <row r="3022" spans="11:15" ht="11.25">
      <c r="K3022" s="230"/>
      <c r="L3022" s="230"/>
      <c r="M3022" s="230"/>
      <c r="N3022" s="230"/>
      <c r="O3022" s="230"/>
    </row>
    <row r="3023" spans="11:15" ht="11.25">
      <c r="K3023" s="230"/>
      <c r="L3023" s="230"/>
      <c r="M3023" s="230"/>
      <c r="N3023" s="230"/>
      <c r="O3023" s="230"/>
    </row>
    <row r="3024" spans="11:15" ht="11.25">
      <c r="K3024" s="230"/>
      <c r="L3024" s="230"/>
      <c r="M3024" s="230"/>
      <c r="N3024" s="230"/>
      <c r="O3024" s="230"/>
    </row>
    <row r="3025" spans="11:15" ht="11.25">
      <c r="K3025" s="230"/>
      <c r="L3025" s="230"/>
      <c r="M3025" s="230"/>
      <c r="N3025" s="230"/>
      <c r="O3025" s="230"/>
    </row>
    <row r="3026" spans="11:15" ht="11.25">
      <c r="K3026" s="230"/>
      <c r="L3026" s="230"/>
      <c r="M3026" s="230"/>
      <c r="N3026" s="230"/>
      <c r="O3026" s="230"/>
    </row>
    <row r="3027" spans="11:15" ht="11.25">
      <c r="K3027" s="230"/>
      <c r="L3027" s="230"/>
      <c r="M3027" s="230"/>
      <c r="N3027" s="230"/>
      <c r="O3027" s="230"/>
    </row>
    <row r="3028" spans="11:15" ht="11.25">
      <c r="K3028" s="230"/>
      <c r="L3028" s="230"/>
      <c r="M3028" s="230"/>
      <c r="N3028" s="230"/>
      <c r="O3028" s="230"/>
    </row>
    <row r="3029" spans="11:15" ht="11.25">
      <c r="K3029" s="230"/>
      <c r="L3029" s="230"/>
      <c r="M3029" s="230"/>
      <c r="N3029" s="230"/>
      <c r="O3029" s="230"/>
    </row>
    <row r="3030" spans="11:15" ht="11.25">
      <c r="K3030" s="230"/>
      <c r="L3030" s="230"/>
      <c r="M3030" s="230"/>
      <c r="N3030" s="230"/>
      <c r="O3030" s="230"/>
    </row>
    <row r="3031" spans="11:15" ht="11.25">
      <c r="K3031" s="230"/>
      <c r="L3031" s="230"/>
      <c r="M3031" s="230"/>
      <c r="N3031" s="230"/>
      <c r="O3031" s="230"/>
    </row>
    <row r="3032" spans="11:15" ht="11.25">
      <c r="K3032" s="230"/>
      <c r="L3032" s="230"/>
      <c r="M3032" s="230"/>
      <c r="N3032" s="230"/>
      <c r="O3032" s="230"/>
    </row>
    <row r="3033" spans="11:15" ht="11.25">
      <c r="K3033" s="230"/>
      <c r="L3033" s="230"/>
      <c r="M3033" s="230"/>
      <c r="N3033" s="230"/>
      <c r="O3033" s="230"/>
    </row>
    <row r="3034" spans="11:15" ht="11.25">
      <c r="K3034" s="230"/>
      <c r="L3034" s="230"/>
      <c r="M3034" s="230"/>
      <c r="N3034" s="230"/>
      <c r="O3034" s="230"/>
    </row>
    <row r="3035" spans="11:15" ht="11.25">
      <c r="K3035" s="230"/>
      <c r="L3035" s="230"/>
      <c r="M3035" s="230"/>
      <c r="N3035" s="230"/>
      <c r="O3035" s="230"/>
    </row>
    <row r="3036" spans="11:15" ht="11.25">
      <c r="K3036" s="230"/>
      <c r="L3036" s="230"/>
      <c r="M3036" s="230"/>
      <c r="N3036" s="230"/>
      <c r="O3036" s="230"/>
    </row>
    <row r="3037" spans="11:15" ht="11.25">
      <c r="K3037" s="230"/>
      <c r="L3037" s="230"/>
      <c r="M3037" s="230"/>
      <c r="N3037" s="230"/>
      <c r="O3037" s="230"/>
    </row>
    <row r="3038" spans="11:15" ht="11.25">
      <c r="K3038" s="230"/>
      <c r="L3038" s="230"/>
      <c r="M3038" s="230"/>
      <c r="N3038" s="230"/>
      <c r="O3038" s="230"/>
    </row>
    <row r="3039" spans="11:15" ht="11.25">
      <c r="K3039" s="230"/>
      <c r="L3039" s="230"/>
      <c r="M3039" s="230"/>
      <c r="N3039" s="230"/>
      <c r="O3039" s="230"/>
    </row>
    <row r="3040" spans="11:15" ht="11.25">
      <c r="K3040" s="230"/>
      <c r="L3040" s="230"/>
      <c r="M3040" s="230"/>
      <c r="N3040" s="230"/>
      <c r="O3040" s="230"/>
    </row>
    <row r="3041" spans="11:15" ht="11.25">
      <c r="K3041" s="230"/>
      <c r="L3041" s="230"/>
      <c r="M3041" s="230"/>
      <c r="N3041" s="230"/>
      <c r="O3041" s="230"/>
    </row>
    <row r="3042" spans="11:15" ht="11.25">
      <c r="K3042" s="230"/>
      <c r="L3042" s="230"/>
      <c r="M3042" s="230"/>
      <c r="N3042" s="230"/>
      <c r="O3042" s="230"/>
    </row>
    <row r="3043" spans="11:15" ht="11.25">
      <c r="K3043" s="230"/>
      <c r="L3043" s="230"/>
      <c r="M3043" s="230"/>
      <c r="N3043" s="230"/>
      <c r="O3043" s="230"/>
    </row>
    <row r="3044" spans="11:15" ht="11.25">
      <c r="K3044" s="230"/>
      <c r="L3044" s="230"/>
      <c r="M3044" s="230"/>
      <c r="N3044" s="230"/>
      <c r="O3044" s="230"/>
    </row>
    <row r="3045" spans="11:15" ht="11.25">
      <c r="K3045" s="230"/>
      <c r="L3045" s="230"/>
      <c r="M3045" s="230"/>
      <c r="N3045" s="230"/>
      <c r="O3045" s="230"/>
    </row>
    <row r="3046" spans="11:15" ht="11.25">
      <c r="K3046" s="230"/>
      <c r="L3046" s="230"/>
      <c r="M3046" s="230"/>
      <c r="N3046" s="230"/>
      <c r="O3046" s="230"/>
    </row>
    <row r="3047" spans="11:15" ht="11.25">
      <c r="K3047" s="230"/>
      <c r="L3047" s="230"/>
      <c r="M3047" s="230"/>
      <c r="N3047" s="230"/>
      <c r="O3047" s="230"/>
    </row>
    <row r="3048" spans="11:15" ht="11.25">
      <c r="K3048" s="230"/>
      <c r="L3048" s="230"/>
      <c r="M3048" s="230"/>
      <c r="N3048" s="230"/>
      <c r="O3048" s="230"/>
    </row>
    <row r="3049" spans="11:15" ht="11.25">
      <c r="K3049" s="230"/>
      <c r="L3049" s="230"/>
      <c r="M3049" s="230"/>
      <c r="N3049" s="230"/>
      <c r="O3049" s="230"/>
    </row>
    <row r="3050" spans="11:15" ht="11.25">
      <c r="K3050" s="230"/>
      <c r="L3050" s="230"/>
      <c r="M3050" s="230"/>
      <c r="N3050" s="230"/>
      <c r="O3050" s="230"/>
    </row>
    <row r="3051" spans="11:15" ht="11.25">
      <c r="K3051" s="230"/>
      <c r="L3051" s="230"/>
      <c r="M3051" s="230"/>
      <c r="N3051" s="230"/>
      <c r="O3051" s="230"/>
    </row>
    <row r="3052" spans="11:15" ht="11.25">
      <c r="K3052" s="230"/>
      <c r="L3052" s="230"/>
      <c r="M3052" s="230"/>
      <c r="N3052" s="230"/>
      <c r="O3052" s="230"/>
    </row>
    <row r="3053" spans="11:15" ht="11.25">
      <c r="K3053" s="230"/>
      <c r="L3053" s="230"/>
      <c r="M3053" s="230"/>
      <c r="N3053" s="230"/>
      <c r="O3053" s="230"/>
    </row>
    <row r="3054" spans="11:15" ht="11.25">
      <c r="K3054" s="230"/>
      <c r="L3054" s="230"/>
      <c r="M3054" s="230"/>
      <c r="N3054" s="230"/>
      <c r="O3054" s="230"/>
    </row>
    <row r="3055" spans="11:15" ht="11.25">
      <c r="K3055" s="230"/>
      <c r="L3055" s="230"/>
      <c r="M3055" s="230"/>
      <c r="N3055" s="230"/>
      <c r="O3055" s="230"/>
    </row>
    <row r="3056" spans="11:15" ht="11.25">
      <c r="K3056" s="230"/>
      <c r="L3056" s="230"/>
      <c r="M3056" s="230"/>
      <c r="N3056" s="230"/>
      <c r="O3056" s="230"/>
    </row>
    <row r="3057" spans="11:15" ht="11.25">
      <c r="K3057" s="230"/>
      <c r="L3057" s="230"/>
      <c r="M3057" s="230"/>
      <c r="N3057" s="230"/>
      <c r="O3057" s="230"/>
    </row>
    <row r="3058" spans="11:15" ht="11.25">
      <c r="K3058" s="230"/>
      <c r="L3058" s="230"/>
      <c r="M3058" s="230"/>
      <c r="N3058" s="230"/>
      <c r="O3058" s="230"/>
    </row>
    <row r="3059" spans="11:15" ht="11.25">
      <c r="K3059" s="230"/>
      <c r="L3059" s="230"/>
      <c r="M3059" s="230"/>
      <c r="N3059" s="230"/>
      <c r="O3059" s="230"/>
    </row>
    <row r="3060" spans="11:15" ht="11.25">
      <c r="K3060" s="230"/>
      <c r="L3060" s="230"/>
      <c r="M3060" s="230"/>
      <c r="N3060" s="230"/>
      <c r="O3060" s="230"/>
    </row>
    <row r="3061" spans="11:15" ht="11.25">
      <c r="K3061" s="230"/>
      <c r="L3061" s="230"/>
      <c r="M3061" s="230"/>
      <c r="N3061" s="230"/>
      <c r="O3061" s="230"/>
    </row>
    <row r="3062" spans="11:15" ht="11.25">
      <c r="K3062" s="230"/>
      <c r="L3062" s="230"/>
      <c r="M3062" s="230"/>
      <c r="N3062" s="230"/>
      <c r="O3062" s="230"/>
    </row>
    <row r="3063" spans="11:15" ht="11.25">
      <c r="K3063" s="230"/>
      <c r="L3063" s="230"/>
      <c r="M3063" s="230"/>
      <c r="N3063" s="230"/>
      <c r="O3063" s="230"/>
    </row>
    <row r="3064" spans="11:15" ht="11.25">
      <c r="K3064" s="230"/>
      <c r="L3064" s="230"/>
      <c r="M3064" s="230"/>
      <c r="N3064" s="230"/>
      <c r="O3064" s="230"/>
    </row>
    <row r="3065" spans="11:15" ht="11.25">
      <c r="K3065" s="230"/>
      <c r="L3065" s="230"/>
      <c r="M3065" s="230"/>
      <c r="N3065" s="230"/>
      <c r="O3065" s="230"/>
    </row>
    <row r="3066" spans="11:15" ht="11.25">
      <c r="K3066" s="230"/>
      <c r="L3066" s="230"/>
      <c r="M3066" s="230"/>
      <c r="N3066" s="230"/>
      <c r="O3066" s="230"/>
    </row>
    <row r="3067" spans="11:15" ht="11.25">
      <c r="K3067" s="230"/>
      <c r="L3067" s="230"/>
      <c r="M3067" s="230"/>
      <c r="N3067" s="230"/>
      <c r="O3067" s="230"/>
    </row>
    <row r="3068" spans="11:15" ht="11.25">
      <c r="K3068" s="230"/>
      <c r="L3068" s="230"/>
      <c r="M3068" s="230"/>
      <c r="N3068" s="230"/>
      <c r="O3068" s="230"/>
    </row>
    <row r="3069" spans="11:15" ht="11.25">
      <c r="K3069" s="230"/>
      <c r="L3069" s="230"/>
      <c r="M3069" s="230"/>
      <c r="N3069" s="230"/>
      <c r="O3069" s="230"/>
    </row>
    <row r="3070" spans="11:15" ht="11.25">
      <c r="K3070" s="230"/>
      <c r="L3070" s="230"/>
      <c r="M3070" s="230"/>
      <c r="N3070" s="230"/>
      <c r="O3070" s="230"/>
    </row>
    <row r="3071" spans="11:15" ht="11.25">
      <c r="K3071" s="230"/>
      <c r="L3071" s="230"/>
      <c r="M3071" s="230"/>
      <c r="N3071" s="230"/>
      <c r="O3071" s="230"/>
    </row>
    <row r="3072" spans="11:15" ht="11.25">
      <c r="K3072" s="230"/>
      <c r="L3072" s="230"/>
      <c r="M3072" s="230"/>
      <c r="N3072" s="230"/>
      <c r="O3072" s="230"/>
    </row>
    <row r="3073" spans="11:15" ht="11.25">
      <c r="K3073" s="230"/>
      <c r="L3073" s="230"/>
      <c r="M3073" s="230"/>
      <c r="N3073" s="230"/>
      <c r="O3073" s="230"/>
    </row>
    <row r="3074" spans="11:15" ht="11.25">
      <c r="K3074" s="230"/>
      <c r="L3074" s="230"/>
      <c r="M3074" s="230"/>
      <c r="N3074" s="230"/>
      <c r="O3074" s="230"/>
    </row>
    <row r="3075" spans="11:15" ht="11.25">
      <c r="K3075" s="230"/>
      <c r="L3075" s="230"/>
      <c r="M3075" s="230"/>
      <c r="N3075" s="230"/>
      <c r="O3075" s="230"/>
    </row>
    <row r="3076" spans="11:15" ht="11.25">
      <c r="K3076" s="230"/>
      <c r="L3076" s="230"/>
      <c r="M3076" s="230"/>
      <c r="N3076" s="230"/>
      <c r="O3076" s="230"/>
    </row>
    <row r="3077" spans="11:15" ht="11.25">
      <c r="K3077" s="230"/>
      <c r="L3077" s="230"/>
      <c r="M3077" s="230"/>
      <c r="N3077" s="230"/>
      <c r="O3077" s="230"/>
    </row>
    <row r="3078" spans="11:15" ht="11.25">
      <c r="K3078" s="230"/>
      <c r="L3078" s="230"/>
      <c r="M3078" s="230"/>
      <c r="N3078" s="230"/>
      <c r="O3078" s="230"/>
    </row>
    <row r="3079" spans="11:15" ht="11.25">
      <c r="K3079" s="230"/>
      <c r="L3079" s="230"/>
      <c r="M3079" s="230"/>
      <c r="N3079" s="230"/>
      <c r="O3079" s="230"/>
    </row>
    <row r="3080" spans="11:15" ht="11.25">
      <c r="K3080" s="230"/>
      <c r="L3080" s="230"/>
      <c r="M3080" s="230"/>
      <c r="N3080" s="230"/>
      <c r="O3080" s="230"/>
    </row>
    <row r="3081" spans="11:15" ht="11.25">
      <c r="K3081" s="230"/>
      <c r="L3081" s="230"/>
      <c r="M3081" s="230"/>
      <c r="N3081" s="230"/>
      <c r="O3081" s="230"/>
    </row>
    <row r="3082" spans="11:15" ht="11.25">
      <c r="K3082" s="230"/>
      <c r="L3082" s="230"/>
      <c r="M3082" s="230"/>
      <c r="N3082" s="230"/>
      <c r="O3082" s="230"/>
    </row>
    <row r="3083" spans="11:15" ht="11.25">
      <c r="K3083" s="230"/>
      <c r="L3083" s="230"/>
      <c r="M3083" s="230"/>
      <c r="N3083" s="230"/>
      <c r="O3083" s="230"/>
    </row>
    <row r="3084" spans="11:15" ht="11.25">
      <c r="K3084" s="230"/>
      <c r="L3084" s="230"/>
      <c r="M3084" s="230"/>
      <c r="N3084" s="230"/>
      <c r="O3084" s="230"/>
    </row>
    <row r="3085" spans="11:15" ht="11.25">
      <c r="K3085" s="230"/>
      <c r="L3085" s="230"/>
      <c r="M3085" s="230"/>
      <c r="N3085" s="230"/>
      <c r="O3085" s="230"/>
    </row>
    <row r="3086" spans="11:15" ht="11.25">
      <c r="K3086" s="230"/>
      <c r="L3086" s="230"/>
      <c r="M3086" s="230"/>
      <c r="N3086" s="230"/>
      <c r="O3086" s="230"/>
    </row>
    <row r="3087" spans="11:15" ht="11.25">
      <c r="K3087" s="230"/>
      <c r="L3087" s="230"/>
      <c r="M3087" s="230"/>
      <c r="N3087" s="230"/>
      <c r="O3087" s="230"/>
    </row>
    <row r="3088" spans="11:15" ht="11.25">
      <c r="K3088" s="230"/>
      <c r="L3088" s="230"/>
      <c r="M3088" s="230"/>
      <c r="N3088" s="230"/>
      <c r="O3088" s="230"/>
    </row>
    <row r="3089" spans="11:15" ht="11.25">
      <c r="K3089" s="230"/>
      <c r="L3089" s="230"/>
      <c r="M3089" s="230"/>
      <c r="N3089" s="230"/>
      <c r="O3089" s="230"/>
    </row>
    <row r="3090" spans="11:15" ht="11.25">
      <c r="K3090" s="230"/>
      <c r="L3090" s="230"/>
      <c r="M3090" s="230"/>
      <c r="N3090" s="230"/>
      <c r="O3090" s="230"/>
    </row>
    <row r="3091" spans="11:15" ht="11.25">
      <c r="K3091" s="230"/>
      <c r="L3091" s="230"/>
      <c r="M3091" s="230"/>
      <c r="N3091" s="230"/>
      <c r="O3091" s="230"/>
    </row>
    <row r="3092" spans="11:15" ht="11.25">
      <c r="K3092" s="230"/>
      <c r="L3092" s="230"/>
      <c r="M3092" s="230"/>
      <c r="N3092" s="230"/>
      <c r="O3092" s="230"/>
    </row>
    <row r="3093" spans="11:15" ht="11.25">
      <c r="K3093" s="230"/>
      <c r="L3093" s="230"/>
      <c r="M3093" s="230"/>
      <c r="N3093" s="230"/>
      <c r="O3093" s="230"/>
    </row>
    <row r="3094" spans="11:15" ht="11.25">
      <c r="K3094" s="230"/>
      <c r="L3094" s="230"/>
      <c r="M3094" s="230"/>
      <c r="N3094" s="230"/>
      <c r="O3094" s="230"/>
    </row>
    <row r="3095" spans="11:15" ht="11.25">
      <c r="K3095" s="230"/>
      <c r="L3095" s="230"/>
      <c r="M3095" s="230"/>
      <c r="N3095" s="230"/>
      <c r="O3095" s="230"/>
    </row>
    <row r="3096" spans="11:15" ht="11.25">
      <c r="K3096" s="230"/>
      <c r="L3096" s="230"/>
      <c r="M3096" s="230"/>
      <c r="N3096" s="230"/>
      <c r="O3096" s="230"/>
    </row>
    <row r="3097" spans="11:15" ht="11.25">
      <c r="K3097" s="230"/>
      <c r="L3097" s="230"/>
      <c r="M3097" s="230"/>
      <c r="N3097" s="230"/>
      <c r="O3097" s="230"/>
    </row>
    <row r="3098" spans="11:15" ht="11.25">
      <c r="K3098" s="230"/>
      <c r="L3098" s="230"/>
      <c r="M3098" s="230"/>
      <c r="N3098" s="230"/>
      <c r="O3098" s="230"/>
    </row>
    <row r="3099" spans="11:15" ht="11.25">
      <c r="K3099" s="230"/>
      <c r="L3099" s="230"/>
      <c r="M3099" s="230"/>
      <c r="N3099" s="230"/>
      <c r="O3099" s="230"/>
    </row>
    <row r="3100" spans="11:15" ht="11.25">
      <c r="K3100" s="230"/>
      <c r="L3100" s="230"/>
      <c r="M3100" s="230"/>
      <c r="N3100" s="230"/>
      <c r="O3100" s="230"/>
    </row>
    <row r="3101" spans="11:15" ht="11.25">
      <c r="K3101" s="230"/>
      <c r="L3101" s="230"/>
      <c r="M3101" s="230"/>
      <c r="N3101" s="230"/>
      <c r="O3101" s="230"/>
    </row>
    <row r="3102" spans="11:15" ht="11.25">
      <c r="K3102" s="230"/>
      <c r="L3102" s="230"/>
      <c r="M3102" s="230"/>
      <c r="N3102" s="230"/>
      <c r="O3102" s="230"/>
    </row>
    <row r="3103" spans="11:15" ht="11.25">
      <c r="K3103" s="230"/>
      <c r="L3103" s="230"/>
      <c r="M3103" s="230"/>
      <c r="N3103" s="230"/>
      <c r="O3103" s="230"/>
    </row>
    <row r="3104" spans="11:15" ht="11.25">
      <c r="K3104" s="230"/>
      <c r="L3104" s="230"/>
      <c r="M3104" s="230"/>
      <c r="N3104" s="230"/>
      <c r="O3104" s="230"/>
    </row>
    <row r="3105" spans="11:15" ht="11.25">
      <c r="K3105" s="230"/>
      <c r="L3105" s="230"/>
      <c r="M3105" s="230"/>
      <c r="N3105" s="230"/>
      <c r="O3105" s="230"/>
    </row>
    <row r="3106" spans="11:15" ht="11.25">
      <c r="K3106" s="230"/>
      <c r="L3106" s="230"/>
      <c r="M3106" s="230"/>
      <c r="N3106" s="230"/>
      <c r="O3106" s="230"/>
    </row>
    <row r="3107" spans="11:15" ht="11.25">
      <c r="K3107" s="230"/>
      <c r="L3107" s="230"/>
      <c r="M3107" s="230"/>
      <c r="N3107" s="230"/>
      <c r="O3107" s="230"/>
    </row>
    <row r="3108" spans="11:15" ht="11.25">
      <c r="K3108" s="230"/>
      <c r="L3108" s="230"/>
      <c r="M3108" s="230"/>
      <c r="N3108" s="230"/>
      <c r="O3108" s="230"/>
    </row>
    <row r="3109" spans="11:15" ht="11.25">
      <c r="K3109" s="230"/>
      <c r="L3109" s="230"/>
      <c r="M3109" s="230"/>
      <c r="N3109" s="230"/>
      <c r="O3109" s="230"/>
    </row>
    <row r="3110" spans="11:15" ht="11.25">
      <c r="K3110" s="230"/>
      <c r="L3110" s="230"/>
      <c r="M3110" s="230"/>
      <c r="N3110" s="230"/>
      <c r="O3110" s="230"/>
    </row>
    <row r="3111" spans="11:15" ht="11.25">
      <c r="K3111" s="230"/>
      <c r="L3111" s="230"/>
      <c r="M3111" s="230"/>
      <c r="N3111" s="230"/>
      <c r="O3111" s="230"/>
    </row>
    <row r="3112" spans="11:15" ht="11.25">
      <c r="K3112" s="230"/>
      <c r="L3112" s="230"/>
      <c r="M3112" s="230"/>
      <c r="N3112" s="230"/>
      <c r="O3112" s="230"/>
    </row>
    <row r="3113" spans="11:15" ht="11.25">
      <c r="K3113" s="230"/>
      <c r="L3113" s="230"/>
      <c r="M3113" s="230"/>
      <c r="N3113" s="230"/>
      <c r="O3113" s="230"/>
    </row>
    <row r="3114" spans="11:15" ht="11.25">
      <c r="K3114" s="230"/>
      <c r="L3114" s="230"/>
      <c r="M3114" s="230"/>
      <c r="N3114" s="230"/>
      <c r="O3114" s="230"/>
    </row>
    <row r="3115" spans="11:15" ht="11.25">
      <c r="K3115" s="230"/>
      <c r="L3115" s="230"/>
      <c r="M3115" s="230"/>
      <c r="N3115" s="230"/>
      <c r="O3115" s="230"/>
    </row>
    <row r="3116" spans="11:15" ht="11.25">
      <c r="K3116" s="230"/>
      <c r="L3116" s="230"/>
      <c r="M3116" s="230"/>
      <c r="N3116" s="230"/>
      <c r="O3116" s="230"/>
    </row>
    <row r="3117" spans="11:15" ht="11.25">
      <c r="K3117" s="230"/>
      <c r="L3117" s="230"/>
      <c r="M3117" s="230"/>
      <c r="N3117" s="230"/>
      <c r="O3117" s="230"/>
    </row>
    <row r="3118" spans="11:15" ht="11.25">
      <c r="K3118" s="230"/>
      <c r="L3118" s="230"/>
      <c r="M3118" s="230"/>
      <c r="N3118" s="230"/>
      <c r="O3118" s="230"/>
    </row>
    <row r="3119" spans="11:15" ht="11.25">
      <c r="K3119" s="230"/>
      <c r="L3119" s="230"/>
      <c r="M3119" s="230"/>
      <c r="N3119" s="230"/>
      <c r="O3119" s="230"/>
    </row>
    <row r="3120" spans="11:15" ht="11.25">
      <c r="K3120" s="230"/>
      <c r="L3120" s="230"/>
      <c r="M3120" s="230"/>
      <c r="N3120" s="230"/>
      <c r="O3120" s="230"/>
    </row>
    <row r="3121" spans="11:15" ht="11.25">
      <c r="K3121" s="230"/>
      <c r="L3121" s="230"/>
      <c r="M3121" s="230"/>
      <c r="N3121" s="230"/>
      <c r="O3121" s="230"/>
    </row>
    <row r="3122" spans="11:15" ht="11.25">
      <c r="K3122" s="230"/>
      <c r="L3122" s="230"/>
      <c r="M3122" s="230"/>
      <c r="N3122" s="230"/>
      <c r="O3122" s="230"/>
    </row>
    <row r="3123" spans="11:15" ht="11.25">
      <c r="K3123" s="230"/>
      <c r="L3123" s="230"/>
      <c r="M3123" s="230"/>
      <c r="N3123" s="230"/>
      <c r="O3123" s="230"/>
    </row>
    <row r="3124" spans="11:15" ht="11.25">
      <c r="K3124" s="230"/>
      <c r="L3124" s="230"/>
      <c r="M3124" s="230"/>
      <c r="N3124" s="230"/>
      <c r="O3124" s="230"/>
    </row>
    <row r="3125" spans="11:15" ht="11.25">
      <c r="K3125" s="230"/>
      <c r="L3125" s="230"/>
      <c r="M3125" s="230"/>
      <c r="N3125" s="230"/>
      <c r="O3125" s="230"/>
    </row>
    <row r="3126" spans="11:15" ht="11.25">
      <c r="K3126" s="230"/>
      <c r="L3126" s="230"/>
      <c r="M3126" s="230"/>
      <c r="N3126" s="230"/>
      <c r="O3126" s="230"/>
    </row>
    <row r="3127" spans="11:15" ht="11.25">
      <c r="K3127" s="230"/>
      <c r="L3127" s="230"/>
      <c r="M3127" s="230"/>
      <c r="N3127" s="230"/>
      <c r="O3127" s="230"/>
    </row>
    <row r="3128" spans="11:15" ht="11.25">
      <c r="K3128" s="230"/>
      <c r="L3128" s="230"/>
      <c r="M3128" s="230"/>
      <c r="N3128" s="230"/>
      <c r="O3128" s="230"/>
    </row>
    <row r="3129" spans="11:15" ht="11.25">
      <c r="K3129" s="230"/>
      <c r="L3129" s="230"/>
      <c r="M3129" s="230"/>
      <c r="N3129" s="230"/>
      <c r="O3129" s="230"/>
    </row>
    <row r="3130" spans="11:15" ht="11.25">
      <c r="K3130" s="230"/>
      <c r="L3130" s="230"/>
      <c r="M3130" s="230"/>
      <c r="N3130" s="230"/>
      <c r="O3130" s="230"/>
    </row>
    <row r="3131" spans="11:15" ht="11.25">
      <c r="K3131" s="230"/>
      <c r="L3131" s="230"/>
      <c r="M3131" s="230"/>
      <c r="N3131" s="230"/>
      <c r="O3131" s="230"/>
    </row>
    <row r="3132" spans="11:15" ht="11.25">
      <c r="K3132" s="230"/>
      <c r="L3132" s="230"/>
      <c r="M3132" s="230"/>
      <c r="N3132" s="230"/>
      <c r="O3132" s="230"/>
    </row>
    <row r="3133" spans="11:15" ht="11.25">
      <c r="K3133" s="230"/>
      <c r="L3133" s="230"/>
      <c r="M3133" s="230"/>
      <c r="N3133" s="230"/>
      <c r="O3133" s="230"/>
    </row>
    <row r="3134" spans="11:15" ht="11.25">
      <c r="K3134" s="230"/>
      <c r="L3134" s="230"/>
      <c r="M3134" s="230"/>
      <c r="N3134" s="230"/>
      <c r="O3134" s="230"/>
    </row>
    <row r="3135" spans="11:15" ht="11.25">
      <c r="K3135" s="230"/>
      <c r="L3135" s="230"/>
      <c r="M3135" s="230"/>
      <c r="N3135" s="230"/>
      <c r="O3135" s="230"/>
    </row>
    <row r="3136" spans="11:15" ht="11.25">
      <c r="K3136" s="230"/>
      <c r="L3136" s="230"/>
      <c r="M3136" s="230"/>
      <c r="N3136" s="230"/>
      <c r="O3136" s="230"/>
    </row>
    <row r="3137" spans="11:15" ht="11.25">
      <c r="K3137" s="230"/>
      <c r="L3137" s="230"/>
      <c r="M3137" s="230"/>
      <c r="N3137" s="230"/>
      <c r="O3137" s="230"/>
    </row>
    <row r="3138" spans="11:15" ht="11.25">
      <c r="K3138" s="230"/>
      <c r="L3138" s="230"/>
      <c r="M3138" s="230"/>
      <c r="N3138" s="230"/>
      <c r="O3138" s="230"/>
    </row>
    <row r="3139" spans="11:15" ht="11.25">
      <c r="K3139" s="230"/>
      <c r="L3139" s="230"/>
      <c r="M3139" s="230"/>
      <c r="N3139" s="230"/>
      <c r="O3139" s="230"/>
    </row>
    <row r="3140" spans="11:15" ht="11.25">
      <c r="K3140" s="230"/>
      <c r="L3140" s="230"/>
      <c r="M3140" s="230"/>
      <c r="N3140" s="230"/>
      <c r="O3140" s="230"/>
    </row>
    <row r="3141" spans="11:15" ht="11.25">
      <c r="K3141" s="230"/>
      <c r="L3141" s="230"/>
      <c r="M3141" s="230"/>
      <c r="N3141" s="230"/>
      <c r="O3141" s="230"/>
    </row>
    <row r="3142" spans="11:15" ht="11.25">
      <c r="K3142" s="230"/>
      <c r="L3142" s="230"/>
      <c r="M3142" s="230"/>
      <c r="N3142" s="230"/>
      <c r="O3142" s="230"/>
    </row>
    <row r="3143" spans="11:15" ht="11.25">
      <c r="K3143" s="230"/>
      <c r="L3143" s="230"/>
      <c r="M3143" s="230"/>
      <c r="N3143" s="230"/>
      <c r="O3143" s="230"/>
    </row>
    <row r="3144" spans="11:15" ht="11.25">
      <c r="K3144" s="230"/>
      <c r="L3144" s="230"/>
      <c r="M3144" s="230"/>
      <c r="N3144" s="230"/>
      <c r="O3144" s="230"/>
    </row>
    <row r="3145" spans="11:15" ht="11.25">
      <c r="K3145" s="230"/>
      <c r="L3145" s="230"/>
      <c r="M3145" s="230"/>
      <c r="N3145" s="230"/>
      <c r="O3145" s="230"/>
    </row>
    <row r="3146" spans="11:15" ht="11.25">
      <c r="K3146" s="230"/>
      <c r="L3146" s="230"/>
      <c r="M3146" s="230"/>
      <c r="N3146" s="230"/>
      <c r="O3146" s="230"/>
    </row>
    <row r="3147" spans="11:15" ht="11.25">
      <c r="K3147" s="230"/>
      <c r="L3147" s="230"/>
      <c r="M3147" s="230"/>
      <c r="N3147" s="230"/>
      <c r="O3147" s="230"/>
    </row>
    <row r="3148" spans="11:15" ht="11.25">
      <c r="K3148" s="230"/>
      <c r="L3148" s="230"/>
      <c r="M3148" s="230"/>
      <c r="N3148" s="230"/>
      <c r="O3148" s="230"/>
    </row>
    <row r="3149" spans="11:15" ht="11.25">
      <c r="K3149" s="230"/>
      <c r="L3149" s="230"/>
      <c r="M3149" s="230"/>
      <c r="N3149" s="230"/>
      <c r="O3149" s="230"/>
    </row>
    <row r="3150" spans="11:15" ht="11.25">
      <c r="K3150" s="230"/>
      <c r="L3150" s="230"/>
      <c r="M3150" s="230"/>
      <c r="N3150" s="230"/>
      <c r="O3150" s="230"/>
    </row>
    <row r="3151" spans="11:15" ht="11.25">
      <c r="K3151" s="230"/>
      <c r="L3151" s="230"/>
      <c r="M3151" s="230"/>
      <c r="N3151" s="230"/>
      <c r="O3151" s="230"/>
    </row>
    <row r="3152" spans="11:15" ht="11.25">
      <c r="K3152" s="230"/>
      <c r="L3152" s="230"/>
      <c r="M3152" s="230"/>
      <c r="N3152" s="230"/>
      <c r="O3152" s="230"/>
    </row>
    <row r="3153" spans="11:15" ht="11.25">
      <c r="K3153" s="230"/>
      <c r="L3153" s="230"/>
      <c r="M3153" s="230"/>
      <c r="N3153" s="230"/>
      <c r="O3153" s="230"/>
    </row>
    <row r="3154" spans="11:15" ht="11.25">
      <c r="K3154" s="230"/>
      <c r="L3154" s="230"/>
      <c r="M3154" s="230"/>
      <c r="N3154" s="230"/>
      <c r="O3154" s="230"/>
    </row>
    <row r="3155" spans="11:15" ht="11.25">
      <c r="K3155" s="230"/>
      <c r="L3155" s="230"/>
      <c r="M3155" s="230"/>
      <c r="N3155" s="230"/>
      <c r="O3155" s="230"/>
    </row>
    <row r="3156" spans="11:15" ht="11.25">
      <c r="K3156" s="230"/>
      <c r="L3156" s="230"/>
      <c r="M3156" s="230"/>
      <c r="N3156" s="230"/>
      <c r="O3156" s="230"/>
    </row>
    <row r="3157" spans="11:15" ht="11.25">
      <c r="K3157" s="230"/>
      <c r="L3157" s="230"/>
      <c r="M3157" s="230"/>
      <c r="N3157" s="230"/>
      <c r="O3157" s="230"/>
    </row>
    <row r="3158" spans="11:15" ht="11.25">
      <c r="K3158" s="230"/>
      <c r="L3158" s="230"/>
      <c r="M3158" s="230"/>
      <c r="N3158" s="230"/>
      <c r="O3158" s="230"/>
    </row>
    <row r="3159" spans="11:15" ht="11.25">
      <c r="K3159" s="230"/>
      <c r="L3159" s="230"/>
      <c r="M3159" s="230"/>
      <c r="N3159" s="230"/>
      <c r="O3159" s="230"/>
    </row>
    <row r="3160" spans="11:15" ht="11.25">
      <c r="K3160" s="230"/>
      <c r="L3160" s="230"/>
      <c r="M3160" s="230"/>
      <c r="N3160" s="230"/>
      <c r="O3160" s="230"/>
    </row>
    <row r="3161" spans="11:15" ht="11.25">
      <c r="K3161" s="230"/>
      <c r="L3161" s="230"/>
      <c r="M3161" s="230"/>
      <c r="N3161" s="230"/>
      <c r="O3161" s="230"/>
    </row>
    <row r="3162" spans="11:15" ht="11.25">
      <c r="K3162" s="230"/>
      <c r="L3162" s="230"/>
      <c r="M3162" s="230"/>
      <c r="N3162" s="230"/>
      <c r="O3162" s="230"/>
    </row>
    <row r="3163" spans="11:15" ht="11.25">
      <c r="K3163" s="230"/>
      <c r="L3163" s="230"/>
      <c r="M3163" s="230"/>
      <c r="N3163" s="230"/>
      <c r="O3163" s="230"/>
    </row>
    <row r="3164" spans="11:15" ht="11.25">
      <c r="K3164" s="230"/>
      <c r="L3164" s="230"/>
      <c r="M3164" s="230"/>
      <c r="N3164" s="230"/>
      <c r="O3164" s="230"/>
    </row>
    <row r="3165" spans="11:15" ht="11.25">
      <c r="K3165" s="230"/>
      <c r="L3165" s="230"/>
      <c r="M3165" s="230"/>
      <c r="N3165" s="230"/>
      <c r="O3165" s="230"/>
    </row>
    <row r="3166" spans="11:15" ht="11.25">
      <c r="K3166" s="230"/>
      <c r="L3166" s="230"/>
      <c r="M3166" s="230"/>
      <c r="N3166" s="230"/>
      <c r="O3166" s="230"/>
    </row>
    <row r="3167" spans="11:15" ht="11.25">
      <c r="K3167" s="230"/>
      <c r="L3167" s="230"/>
      <c r="M3167" s="230"/>
      <c r="N3167" s="230"/>
      <c r="O3167" s="230"/>
    </row>
    <row r="3168" spans="11:15" ht="11.25">
      <c r="K3168" s="230"/>
      <c r="L3168" s="230"/>
      <c r="M3168" s="230"/>
      <c r="N3168" s="230"/>
      <c r="O3168" s="230"/>
    </row>
    <row r="3169" spans="11:15" ht="11.25">
      <c r="K3169" s="230"/>
      <c r="L3169" s="230"/>
      <c r="M3169" s="230"/>
      <c r="N3169" s="230"/>
      <c r="O3169" s="230"/>
    </row>
    <row r="3170" spans="11:15" ht="11.25">
      <c r="K3170" s="230"/>
      <c r="L3170" s="230"/>
      <c r="M3170" s="230"/>
      <c r="N3170" s="230"/>
      <c r="O3170" s="230"/>
    </row>
    <row r="3171" spans="11:15" ht="11.25">
      <c r="K3171" s="230"/>
      <c r="L3171" s="230"/>
      <c r="M3171" s="230"/>
      <c r="N3171" s="230"/>
      <c r="O3171" s="230"/>
    </row>
    <row r="3172" spans="11:15" ht="11.25">
      <c r="K3172" s="230"/>
      <c r="L3172" s="230"/>
      <c r="M3172" s="230"/>
      <c r="N3172" s="230"/>
      <c r="O3172" s="230"/>
    </row>
    <row r="3173" spans="11:15" ht="11.25">
      <c r="K3173" s="230"/>
      <c r="L3173" s="230"/>
      <c r="M3173" s="230"/>
      <c r="N3173" s="230"/>
      <c r="O3173" s="230"/>
    </row>
    <row r="3174" spans="11:15" ht="11.25">
      <c r="K3174" s="230"/>
      <c r="L3174" s="230"/>
      <c r="M3174" s="230"/>
      <c r="N3174" s="230"/>
      <c r="O3174" s="230"/>
    </row>
    <row r="3175" spans="11:15" ht="11.25">
      <c r="K3175" s="230"/>
      <c r="L3175" s="230"/>
      <c r="M3175" s="230"/>
      <c r="N3175" s="230"/>
      <c r="O3175" s="230"/>
    </row>
    <row r="3176" spans="11:15" ht="11.25">
      <c r="K3176" s="230"/>
      <c r="L3176" s="230"/>
      <c r="M3176" s="230"/>
      <c r="N3176" s="230"/>
      <c r="O3176" s="230"/>
    </row>
    <row r="3177" spans="11:15" ht="11.25">
      <c r="K3177" s="230"/>
      <c r="L3177" s="230"/>
      <c r="M3177" s="230"/>
      <c r="N3177" s="230"/>
      <c r="O3177" s="230"/>
    </row>
    <row r="3178" spans="11:15" ht="11.25">
      <c r="K3178" s="230"/>
      <c r="L3178" s="230"/>
      <c r="M3178" s="230"/>
      <c r="N3178" s="230"/>
      <c r="O3178" s="230"/>
    </row>
    <row r="3179" spans="11:15" ht="11.25">
      <c r="K3179" s="230"/>
      <c r="L3179" s="230"/>
      <c r="M3179" s="230"/>
      <c r="N3179" s="230"/>
      <c r="O3179" s="230"/>
    </row>
    <row r="3180" spans="11:15" ht="11.25">
      <c r="K3180" s="230"/>
      <c r="L3180" s="230"/>
      <c r="M3180" s="230"/>
      <c r="N3180" s="230"/>
      <c r="O3180" s="230"/>
    </row>
    <row r="3181" spans="11:15" ht="11.25">
      <c r="K3181" s="230"/>
      <c r="L3181" s="230"/>
      <c r="M3181" s="230"/>
      <c r="N3181" s="230"/>
      <c r="O3181" s="230"/>
    </row>
    <row r="3182" spans="11:15" ht="11.25">
      <c r="K3182" s="230"/>
      <c r="L3182" s="230"/>
      <c r="M3182" s="230"/>
      <c r="N3182" s="230"/>
      <c r="O3182" s="230"/>
    </row>
    <row r="3183" spans="11:15" ht="11.25">
      <c r="K3183" s="230"/>
      <c r="L3183" s="230"/>
      <c r="M3183" s="230"/>
      <c r="N3183" s="230"/>
      <c r="O3183" s="230"/>
    </row>
    <row r="3184" spans="11:15" ht="11.25">
      <c r="K3184" s="230"/>
      <c r="L3184" s="230"/>
      <c r="M3184" s="230"/>
      <c r="N3184" s="230"/>
      <c r="O3184" s="230"/>
    </row>
    <row r="3185" spans="11:15" ht="11.25">
      <c r="K3185" s="230"/>
      <c r="L3185" s="230"/>
      <c r="M3185" s="230"/>
      <c r="N3185" s="230"/>
      <c r="O3185" s="230"/>
    </row>
    <row r="3186" spans="11:15" ht="11.25">
      <c r="K3186" s="230"/>
      <c r="L3186" s="230"/>
      <c r="M3186" s="230"/>
      <c r="N3186" s="230"/>
      <c r="O3186" s="230"/>
    </row>
    <row r="3187" spans="11:15" ht="11.25">
      <c r="K3187" s="230"/>
      <c r="L3187" s="230"/>
      <c r="M3187" s="230"/>
      <c r="N3187" s="230"/>
      <c r="O3187" s="230"/>
    </row>
    <row r="3188" spans="11:15" ht="11.25">
      <c r="K3188" s="230"/>
      <c r="L3188" s="230"/>
      <c r="M3188" s="230"/>
      <c r="N3188" s="230"/>
      <c r="O3188" s="230"/>
    </row>
    <row r="3189" spans="11:15" ht="11.25">
      <c r="K3189" s="230"/>
      <c r="L3189" s="230"/>
      <c r="M3189" s="230"/>
      <c r="N3189" s="230"/>
      <c r="O3189" s="230"/>
    </row>
    <row r="3190" spans="11:15" ht="11.25">
      <c r="K3190" s="230"/>
      <c r="L3190" s="230"/>
      <c r="M3190" s="230"/>
      <c r="N3190" s="230"/>
      <c r="O3190" s="230"/>
    </row>
    <row r="3191" spans="11:15" ht="11.25">
      <c r="K3191" s="230"/>
      <c r="L3191" s="230"/>
      <c r="M3191" s="230"/>
      <c r="N3191" s="230"/>
      <c r="O3191" s="230"/>
    </row>
    <row r="3192" spans="11:15" ht="11.25">
      <c r="K3192" s="230"/>
      <c r="L3192" s="230"/>
      <c r="M3192" s="230"/>
      <c r="N3192" s="230"/>
      <c r="O3192" s="230"/>
    </row>
    <row r="3193" spans="11:15" ht="11.25">
      <c r="K3193" s="230"/>
      <c r="L3193" s="230"/>
      <c r="M3193" s="230"/>
      <c r="N3193" s="230"/>
      <c r="O3193" s="230"/>
    </row>
    <row r="3194" spans="11:15" ht="11.25">
      <c r="K3194" s="230"/>
      <c r="L3194" s="230"/>
      <c r="M3194" s="230"/>
      <c r="N3194" s="230"/>
      <c r="O3194" s="230"/>
    </row>
    <row r="3195" spans="11:15" ht="11.25">
      <c r="K3195" s="230"/>
      <c r="L3195" s="230"/>
      <c r="M3195" s="230"/>
      <c r="N3195" s="230"/>
      <c r="O3195" s="230"/>
    </row>
    <row r="3196" spans="11:15" ht="11.25">
      <c r="K3196" s="230"/>
      <c r="L3196" s="230"/>
      <c r="M3196" s="230"/>
      <c r="N3196" s="230"/>
      <c r="O3196" s="230"/>
    </row>
    <row r="3197" spans="11:15" ht="11.25">
      <c r="K3197" s="230"/>
      <c r="L3197" s="230"/>
      <c r="M3197" s="230"/>
      <c r="N3197" s="230"/>
      <c r="O3197" s="230"/>
    </row>
    <row r="3198" spans="11:15" ht="11.25">
      <c r="K3198" s="230"/>
      <c r="L3198" s="230"/>
      <c r="M3198" s="230"/>
      <c r="N3198" s="230"/>
      <c r="O3198" s="230"/>
    </row>
    <row r="3199" spans="11:15" ht="11.25">
      <c r="K3199" s="230"/>
      <c r="L3199" s="230"/>
      <c r="M3199" s="230"/>
      <c r="N3199" s="230"/>
      <c r="O3199" s="230"/>
    </row>
    <row r="3200" spans="11:15" ht="11.25">
      <c r="K3200" s="230"/>
      <c r="L3200" s="230"/>
      <c r="M3200" s="230"/>
      <c r="N3200" s="230"/>
      <c r="O3200" s="230"/>
    </row>
    <row r="3201" spans="11:15" ht="11.25">
      <c r="K3201" s="230"/>
      <c r="L3201" s="230"/>
      <c r="M3201" s="230"/>
      <c r="N3201" s="230"/>
      <c r="O3201" s="230"/>
    </row>
    <row r="3202" spans="11:15" ht="11.25">
      <c r="K3202" s="230"/>
      <c r="L3202" s="230"/>
      <c r="M3202" s="230"/>
      <c r="N3202" s="230"/>
      <c r="O3202" s="230"/>
    </row>
    <row r="3203" spans="11:15" ht="11.25">
      <c r="K3203" s="230"/>
      <c r="L3203" s="230"/>
      <c r="M3203" s="230"/>
      <c r="N3203" s="230"/>
      <c r="O3203" s="230"/>
    </row>
    <row r="3204" spans="11:15" ht="11.25">
      <c r="K3204" s="230"/>
      <c r="L3204" s="230"/>
      <c r="M3204" s="230"/>
      <c r="N3204" s="230"/>
      <c r="O3204" s="230"/>
    </row>
    <row r="3205" spans="11:15" ht="11.25">
      <c r="K3205" s="230"/>
      <c r="L3205" s="230"/>
      <c r="M3205" s="230"/>
      <c r="N3205" s="230"/>
      <c r="O3205" s="230"/>
    </row>
    <row r="3206" spans="11:15" ht="11.25">
      <c r="K3206" s="230"/>
      <c r="L3206" s="230"/>
      <c r="M3206" s="230"/>
      <c r="N3206" s="230"/>
      <c r="O3206" s="230"/>
    </row>
    <row r="3207" spans="11:15" ht="11.25">
      <c r="K3207" s="230"/>
      <c r="L3207" s="230"/>
      <c r="M3207" s="230"/>
      <c r="N3207" s="230"/>
      <c r="O3207" s="230"/>
    </row>
    <row r="3208" spans="11:15" ht="11.25">
      <c r="K3208" s="230"/>
      <c r="L3208" s="230"/>
      <c r="M3208" s="230"/>
      <c r="N3208" s="230"/>
      <c r="O3208" s="230"/>
    </row>
    <row r="3209" spans="11:15" ht="11.25">
      <c r="K3209" s="230"/>
      <c r="L3209" s="230"/>
      <c r="M3209" s="230"/>
      <c r="N3209" s="230"/>
      <c r="O3209" s="230"/>
    </row>
    <row r="3210" spans="11:15" ht="11.25">
      <c r="K3210" s="230"/>
      <c r="L3210" s="230"/>
      <c r="M3210" s="230"/>
      <c r="N3210" s="230"/>
      <c r="O3210" s="230"/>
    </row>
    <row r="3211" spans="11:15" ht="11.25">
      <c r="K3211" s="230"/>
      <c r="L3211" s="230"/>
      <c r="M3211" s="230"/>
      <c r="N3211" s="230"/>
      <c r="O3211" s="230"/>
    </row>
    <row r="3212" spans="11:15" ht="11.25">
      <c r="K3212" s="230"/>
      <c r="L3212" s="230"/>
      <c r="M3212" s="230"/>
      <c r="N3212" s="230"/>
      <c r="O3212" s="230"/>
    </row>
    <row r="3213" spans="11:15" ht="11.25">
      <c r="K3213" s="230"/>
      <c r="L3213" s="230"/>
      <c r="M3213" s="230"/>
      <c r="N3213" s="230"/>
      <c r="O3213" s="230"/>
    </row>
    <row r="3214" spans="11:15" ht="11.25">
      <c r="K3214" s="230"/>
      <c r="L3214" s="230"/>
      <c r="M3214" s="230"/>
      <c r="N3214" s="230"/>
      <c r="O3214" s="230"/>
    </row>
    <row r="3215" spans="11:15" ht="11.25">
      <c r="K3215" s="230"/>
      <c r="L3215" s="230"/>
      <c r="M3215" s="230"/>
      <c r="N3215" s="230"/>
      <c r="O3215" s="230"/>
    </row>
    <row r="3216" spans="11:15" ht="11.25">
      <c r="K3216" s="230"/>
      <c r="L3216" s="230"/>
      <c r="M3216" s="230"/>
      <c r="N3216" s="230"/>
      <c r="O3216" s="230"/>
    </row>
    <row r="3217" spans="11:15" ht="11.25">
      <c r="K3217" s="230"/>
      <c r="L3217" s="230"/>
      <c r="M3217" s="230"/>
      <c r="N3217" s="230"/>
      <c r="O3217" s="230"/>
    </row>
    <row r="3218" spans="11:15" ht="11.25">
      <c r="K3218" s="230"/>
      <c r="L3218" s="230"/>
      <c r="M3218" s="230"/>
      <c r="N3218" s="230"/>
      <c r="O3218" s="230"/>
    </row>
    <row r="3219" spans="11:15" ht="11.25">
      <c r="K3219" s="230"/>
      <c r="L3219" s="230"/>
      <c r="M3219" s="230"/>
      <c r="N3219" s="230"/>
      <c r="O3219" s="230"/>
    </row>
    <row r="3220" spans="11:15" ht="11.25">
      <c r="K3220" s="230"/>
      <c r="L3220" s="230"/>
      <c r="M3220" s="230"/>
      <c r="N3220" s="230"/>
      <c r="O3220" s="230"/>
    </row>
    <row r="3221" spans="11:15" ht="11.25">
      <c r="K3221" s="230"/>
      <c r="L3221" s="230"/>
      <c r="M3221" s="230"/>
      <c r="N3221" s="230"/>
      <c r="O3221" s="230"/>
    </row>
    <row r="3222" spans="11:15" ht="11.25">
      <c r="K3222" s="230"/>
      <c r="L3222" s="230"/>
      <c r="M3222" s="230"/>
      <c r="N3222" s="230"/>
      <c r="O3222" s="230"/>
    </row>
    <row r="3223" spans="11:15" ht="11.25">
      <c r="K3223" s="230"/>
      <c r="L3223" s="230"/>
      <c r="M3223" s="230"/>
      <c r="N3223" s="230"/>
      <c r="O3223" s="230"/>
    </row>
    <row r="3224" spans="11:15" ht="11.25">
      <c r="K3224" s="230"/>
      <c r="L3224" s="230"/>
      <c r="M3224" s="230"/>
      <c r="N3224" s="230"/>
      <c r="O3224" s="230"/>
    </row>
    <row r="3225" spans="11:15" ht="11.25">
      <c r="K3225" s="230"/>
      <c r="L3225" s="230"/>
      <c r="M3225" s="230"/>
      <c r="N3225" s="230"/>
      <c r="O3225" s="230"/>
    </row>
    <row r="3226" spans="11:15" ht="11.25">
      <c r="K3226" s="230"/>
      <c r="L3226" s="230"/>
      <c r="M3226" s="230"/>
      <c r="N3226" s="230"/>
      <c r="O3226" s="230"/>
    </row>
    <row r="3227" spans="11:15" ht="11.25">
      <c r="K3227" s="230"/>
      <c r="L3227" s="230"/>
      <c r="M3227" s="230"/>
      <c r="N3227" s="230"/>
      <c r="O3227" s="230"/>
    </row>
    <row r="3228" spans="11:15" ht="11.25">
      <c r="K3228" s="230"/>
      <c r="L3228" s="230"/>
      <c r="M3228" s="230"/>
      <c r="N3228" s="230"/>
      <c r="O3228" s="230"/>
    </row>
    <row r="3229" spans="11:15" ht="11.25">
      <c r="K3229" s="230"/>
      <c r="L3229" s="230"/>
      <c r="M3229" s="230"/>
      <c r="N3229" s="230"/>
      <c r="O3229" s="230"/>
    </row>
    <row r="3230" spans="11:15" ht="11.25">
      <c r="K3230" s="230"/>
      <c r="L3230" s="230"/>
      <c r="M3230" s="230"/>
      <c r="N3230" s="230"/>
      <c r="O3230" s="230"/>
    </row>
    <row r="3231" spans="11:15" ht="11.25">
      <c r="K3231" s="230"/>
      <c r="L3231" s="230"/>
      <c r="M3231" s="230"/>
      <c r="N3231" s="230"/>
      <c r="O3231" s="230"/>
    </row>
    <row r="3232" spans="11:15" ht="11.25">
      <c r="K3232" s="230"/>
      <c r="L3232" s="230"/>
      <c r="M3232" s="230"/>
      <c r="N3232" s="230"/>
      <c r="O3232" s="230"/>
    </row>
    <row r="3233" spans="11:15" ht="11.25">
      <c r="K3233" s="230"/>
      <c r="L3233" s="230"/>
      <c r="M3233" s="230"/>
      <c r="N3233" s="230"/>
      <c r="O3233" s="230"/>
    </row>
    <row r="3234" spans="11:15" ht="11.25">
      <c r="K3234" s="230"/>
      <c r="L3234" s="230"/>
      <c r="M3234" s="230"/>
      <c r="N3234" s="230"/>
      <c r="O3234" s="230"/>
    </row>
    <row r="3235" spans="11:15" ht="11.25">
      <c r="K3235" s="230"/>
      <c r="L3235" s="230"/>
      <c r="M3235" s="230"/>
      <c r="N3235" s="230"/>
      <c r="O3235" s="230"/>
    </row>
    <row r="3236" spans="11:15" ht="11.25">
      <c r="K3236" s="230"/>
      <c r="L3236" s="230"/>
      <c r="M3236" s="230"/>
      <c r="N3236" s="230"/>
      <c r="O3236" s="230"/>
    </row>
    <row r="3237" spans="11:15" ht="11.25">
      <c r="K3237" s="230"/>
      <c r="L3237" s="230"/>
      <c r="M3237" s="230"/>
      <c r="N3237" s="230"/>
      <c r="O3237" s="230"/>
    </row>
    <row r="3238" spans="11:15" ht="11.25">
      <c r="K3238" s="230"/>
      <c r="L3238" s="230"/>
      <c r="M3238" s="230"/>
      <c r="N3238" s="230"/>
      <c r="O3238" s="230"/>
    </row>
    <row r="3239" spans="11:15" ht="11.25">
      <c r="K3239" s="230"/>
      <c r="L3239" s="230"/>
      <c r="M3239" s="230"/>
      <c r="N3239" s="230"/>
      <c r="O3239" s="230"/>
    </row>
    <row r="3240" spans="11:15" ht="11.25">
      <c r="K3240" s="230"/>
      <c r="L3240" s="230"/>
      <c r="M3240" s="230"/>
      <c r="N3240" s="230"/>
      <c r="O3240" s="230"/>
    </row>
    <row r="3241" spans="11:15" ht="11.25">
      <c r="K3241" s="230"/>
      <c r="L3241" s="230"/>
      <c r="M3241" s="230"/>
      <c r="N3241" s="230"/>
      <c r="O3241" s="230"/>
    </row>
    <row r="3242" spans="11:15" ht="11.25">
      <c r="K3242" s="230"/>
      <c r="L3242" s="230"/>
      <c r="M3242" s="230"/>
      <c r="N3242" s="230"/>
      <c r="O3242" s="230"/>
    </row>
    <row r="3243" spans="11:15" ht="11.25">
      <c r="K3243" s="230"/>
      <c r="L3243" s="230"/>
      <c r="M3243" s="230"/>
      <c r="N3243" s="230"/>
      <c r="O3243" s="230"/>
    </row>
    <row r="3244" spans="11:15" ht="11.25">
      <c r="K3244" s="230"/>
      <c r="L3244" s="230"/>
      <c r="M3244" s="230"/>
      <c r="N3244" s="230"/>
      <c r="O3244" s="230"/>
    </row>
    <row r="3245" spans="11:15" ht="11.25">
      <c r="K3245" s="230"/>
      <c r="L3245" s="230"/>
      <c r="M3245" s="230"/>
      <c r="N3245" s="230"/>
      <c r="O3245" s="230"/>
    </row>
    <row r="3246" spans="11:15" ht="11.25">
      <c r="K3246" s="230"/>
      <c r="L3246" s="230"/>
      <c r="M3246" s="230"/>
      <c r="N3246" s="230"/>
      <c r="O3246" s="230"/>
    </row>
    <row r="3247" spans="11:15" ht="11.25">
      <c r="K3247" s="230"/>
      <c r="L3247" s="230"/>
      <c r="M3247" s="230"/>
      <c r="N3247" s="230"/>
      <c r="O3247" s="230"/>
    </row>
    <row r="3248" spans="11:15" ht="11.25">
      <c r="K3248" s="230"/>
      <c r="L3248" s="230"/>
      <c r="M3248" s="230"/>
      <c r="N3248" s="230"/>
      <c r="O3248" s="230"/>
    </row>
    <row r="3249" spans="11:15" ht="11.25">
      <c r="K3249" s="230"/>
      <c r="L3249" s="230"/>
      <c r="M3249" s="230"/>
      <c r="N3249" s="230"/>
      <c r="O3249" s="230"/>
    </row>
    <row r="3250" spans="11:15" ht="11.25">
      <c r="K3250" s="230"/>
      <c r="L3250" s="230"/>
      <c r="M3250" s="230"/>
      <c r="N3250" s="230"/>
      <c r="O3250" s="230"/>
    </row>
    <row r="3251" spans="11:15" ht="11.25">
      <c r="K3251" s="230"/>
      <c r="L3251" s="230"/>
      <c r="M3251" s="230"/>
      <c r="N3251" s="230"/>
      <c r="O3251" s="230"/>
    </row>
    <row r="3252" spans="11:15" ht="11.25">
      <c r="K3252" s="230"/>
      <c r="L3252" s="230"/>
      <c r="M3252" s="230"/>
      <c r="N3252" s="230"/>
      <c r="O3252" s="230"/>
    </row>
    <row r="3253" spans="11:15" ht="11.25">
      <c r="K3253" s="230"/>
      <c r="L3253" s="230"/>
      <c r="M3253" s="230"/>
      <c r="N3253" s="230"/>
      <c r="O3253" s="230"/>
    </row>
    <row r="3254" spans="11:15" ht="11.25">
      <c r="K3254" s="230"/>
      <c r="L3254" s="230"/>
      <c r="M3254" s="230"/>
      <c r="N3254" s="230"/>
      <c r="O3254" s="230"/>
    </row>
    <row r="3255" spans="11:15" ht="11.25">
      <c r="K3255" s="230"/>
      <c r="L3255" s="230"/>
      <c r="M3255" s="230"/>
      <c r="N3255" s="230"/>
      <c r="O3255" s="230"/>
    </row>
    <row r="3256" spans="11:15" ht="11.25">
      <c r="K3256" s="230"/>
      <c r="L3256" s="230"/>
      <c r="M3256" s="230"/>
      <c r="N3256" s="230"/>
      <c r="O3256" s="230"/>
    </row>
    <row r="3257" spans="11:15" ht="11.25">
      <c r="K3257" s="230"/>
      <c r="L3257" s="230"/>
      <c r="M3257" s="230"/>
      <c r="N3257" s="230"/>
      <c r="O3257" s="230"/>
    </row>
    <row r="3258" spans="11:15" ht="11.25">
      <c r="K3258" s="230"/>
      <c r="L3258" s="230"/>
      <c r="M3258" s="230"/>
      <c r="N3258" s="230"/>
      <c r="O3258" s="230"/>
    </row>
    <row r="3259" spans="11:15" ht="11.25">
      <c r="K3259" s="230"/>
      <c r="L3259" s="230"/>
      <c r="M3259" s="230"/>
      <c r="N3259" s="230"/>
      <c r="O3259" s="230"/>
    </row>
    <row r="3260" spans="11:15" ht="11.25">
      <c r="K3260" s="230"/>
      <c r="L3260" s="230"/>
      <c r="M3260" s="230"/>
      <c r="N3260" s="230"/>
      <c r="O3260" s="230"/>
    </row>
    <row r="3261" spans="11:15" ht="11.25">
      <c r="K3261" s="230"/>
      <c r="L3261" s="230"/>
      <c r="M3261" s="230"/>
      <c r="N3261" s="230"/>
      <c r="O3261" s="230"/>
    </row>
    <row r="3262" spans="11:15" ht="11.25">
      <c r="K3262" s="230"/>
      <c r="L3262" s="230"/>
      <c r="M3262" s="230"/>
      <c r="N3262" s="230"/>
      <c r="O3262" s="230"/>
    </row>
    <row r="3263" spans="11:15" ht="11.25">
      <c r="K3263" s="230"/>
      <c r="L3263" s="230"/>
      <c r="M3263" s="230"/>
      <c r="N3263" s="230"/>
      <c r="O3263" s="230"/>
    </row>
    <row r="3264" spans="11:15" ht="11.25">
      <c r="K3264" s="230"/>
      <c r="L3264" s="230"/>
      <c r="M3264" s="230"/>
      <c r="N3264" s="230"/>
      <c r="O3264" s="230"/>
    </row>
    <row r="3265" spans="11:15" ht="11.25">
      <c r="K3265" s="230"/>
      <c r="L3265" s="230"/>
      <c r="M3265" s="230"/>
      <c r="N3265" s="230"/>
      <c r="O3265" s="230"/>
    </row>
    <row r="3266" spans="11:15" ht="11.25">
      <c r="K3266" s="230"/>
      <c r="L3266" s="230"/>
      <c r="M3266" s="230"/>
      <c r="N3266" s="230"/>
      <c r="O3266" s="230"/>
    </row>
    <row r="3267" spans="11:15" ht="11.25">
      <c r="K3267" s="230"/>
      <c r="L3267" s="230"/>
      <c r="M3267" s="230"/>
      <c r="N3267" s="230"/>
      <c r="O3267" s="230"/>
    </row>
    <row r="3268" spans="11:15" ht="11.25">
      <c r="K3268" s="230"/>
      <c r="L3268" s="230"/>
      <c r="M3268" s="230"/>
      <c r="N3268" s="230"/>
      <c r="O3268" s="230"/>
    </row>
    <row r="3269" spans="11:15" ht="11.25">
      <c r="K3269" s="230"/>
      <c r="L3269" s="230"/>
      <c r="M3269" s="230"/>
      <c r="N3269" s="230"/>
      <c r="O3269" s="230"/>
    </row>
    <row r="3270" spans="11:15" ht="11.25">
      <c r="K3270" s="230"/>
      <c r="L3270" s="230"/>
      <c r="M3270" s="230"/>
      <c r="N3270" s="230"/>
      <c r="O3270" s="230"/>
    </row>
    <row r="3271" spans="11:15" ht="11.25">
      <c r="K3271" s="230"/>
      <c r="L3271" s="230"/>
      <c r="M3271" s="230"/>
      <c r="N3271" s="230"/>
      <c r="O3271" s="230"/>
    </row>
    <row r="3272" spans="11:15" ht="11.25">
      <c r="K3272" s="230"/>
      <c r="L3272" s="230"/>
      <c r="M3272" s="230"/>
      <c r="N3272" s="230"/>
      <c r="O3272" s="230"/>
    </row>
    <row r="3273" spans="11:15" ht="11.25">
      <c r="K3273" s="230"/>
      <c r="L3273" s="230"/>
      <c r="M3273" s="230"/>
      <c r="N3273" s="230"/>
      <c r="O3273" s="230"/>
    </row>
    <row r="3274" spans="11:15" ht="11.25">
      <c r="K3274" s="230"/>
      <c r="L3274" s="230"/>
      <c r="M3274" s="230"/>
      <c r="N3274" s="230"/>
      <c r="O3274" s="230"/>
    </row>
    <row r="3275" spans="11:15" ht="11.25">
      <c r="K3275" s="230"/>
      <c r="L3275" s="230"/>
      <c r="M3275" s="230"/>
      <c r="N3275" s="230"/>
      <c r="O3275" s="230"/>
    </row>
    <row r="3276" spans="11:15" ht="11.25">
      <c r="K3276" s="230"/>
      <c r="L3276" s="230"/>
      <c r="M3276" s="230"/>
      <c r="N3276" s="230"/>
      <c r="O3276" s="230"/>
    </row>
    <row r="3277" spans="11:15" ht="11.25">
      <c r="K3277" s="230"/>
      <c r="L3277" s="230"/>
      <c r="M3277" s="230"/>
      <c r="N3277" s="230"/>
      <c r="O3277" s="230"/>
    </row>
    <row r="3278" spans="11:15" ht="11.25">
      <c r="K3278" s="230"/>
      <c r="L3278" s="230"/>
      <c r="M3278" s="230"/>
      <c r="N3278" s="230"/>
      <c r="O3278" s="230"/>
    </row>
    <row r="3279" spans="11:15" ht="11.25">
      <c r="K3279" s="230"/>
      <c r="L3279" s="230"/>
      <c r="M3279" s="230"/>
      <c r="N3279" s="230"/>
      <c r="O3279" s="230"/>
    </row>
    <row r="3280" spans="11:15" ht="11.25">
      <c r="K3280" s="230"/>
      <c r="L3280" s="230"/>
      <c r="M3280" s="230"/>
      <c r="N3280" s="230"/>
      <c r="O3280" s="230"/>
    </row>
    <row r="3281" spans="11:15" ht="11.25">
      <c r="K3281" s="230"/>
      <c r="L3281" s="230"/>
      <c r="M3281" s="230"/>
      <c r="N3281" s="230"/>
      <c r="O3281" s="230"/>
    </row>
    <row r="3282" spans="11:15" ht="11.25">
      <c r="K3282" s="230"/>
      <c r="L3282" s="230"/>
      <c r="M3282" s="230"/>
      <c r="N3282" s="230"/>
      <c r="O3282" s="230"/>
    </row>
    <row r="3283" spans="11:15" ht="11.25">
      <c r="K3283" s="230"/>
      <c r="L3283" s="230"/>
      <c r="M3283" s="230"/>
      <c r="N3283" s="230"/>
      <c r="O3283" s="230"/>
    </row>
    <row r="3284" spans="11:15" ht="11.25">
      <c r="K3284" s="230"/>
      <c r="L3284" s="230"/>
      <c r="M3284" s="230"/>
      <c r="N3284" s="230"/>
      <c r="O3284" s="230"/>
    </row>
    <row r="3285" spans="11:15" ht="11.25">
      <c r="K3285" s="230"/>
      <c r="L3285" s="230"/>
      <c r="M3285" s="230"/>
      <c r="N3285" s="230"/>
      <c r="O3285" s="230"/>
    </row>
    <row r="3286" spans="11:15" ht="11.25">
      <c r="K3286" s="230"/>
      <c r="L3286" s="230"/>
      <c r="M3286" s="230"/>
      <c r="N3286" s="230"/>
      <c r="O3286" s="230"/>
    </row>
    <row r="3287" spans="11:15" ht="11.25">
      <c r="K3287" s="230"/>
      <c r="L3287" s="230"/>
      <c r="M3287" s="230"/>
      <c r="N3287" s="230"/>
      <c r="O3287" s="230"/>
    </row>
    <row r="3288" spans="11:15" ht="11.25">
      <c r="K3288" s="230"/>
      <c r="L3288" s="230"/>
      <c r="M3288" s="230"/>
      <c r="N3288" s="230"/>
      <c r="O3288" s="230"/>
    </row>
    <row r="3289" spans="11:15" ht="11.25">
      <c r="K3289" s="230"/>
      <c r="L3289" s="230"/>
      <c r="M3289" s="230"/>
      <c r="N3289" s="230"/>
      <c r="O3289" s="230"/>
    </row>
    <row r="3290" spans="11:15" ht="11.25">
      <c r="K3290" s="230"/>
      <c r="L3290" s="230"/>
      <c r="M3290" s="230"/>
      <c r="N3290" s="230"/>
      <c r="O3290" s="230"/>
    </row>
    <row r="3291" spans="11:15" ht="11.25">
      <c r="K3291" s="230"/>
      <c r="L3291" s="230"/>
      <c r="M3291" s="230"/>
      <c r="N3291" s="230"/>
      <c r="O3291" s="230"/>
    </row>
    <row r="3292" spans="11:15" ht="11.25">
      <c r="K3292" s="230"/>
      <c r="L3292" s="230"/>
      <c r="M3292" s="230"/>
      <c r="N3292" s="230"/>
      <c r="O3292" s="230"/>
    </row>
    <row r="3293" spans="11:15" ht="11.25">
      <c r="K3293" s="230"/>
      <c r="L3293" s="230"/>
      <c r="M3293" s="230"/>
      <c r="N3293" s="230"/>
      <c r="O3293" s="230"/>
    </row>
    <row r="3294" spans="11:15" ht="11.25">
      <c r="K3294" s="230"/>
      <c r="L3294" s="230"/>
      <c r="M3294" s="230"/>
      <c r="N3294" s="230"/>
      <c r="O3294" s="230"/>
    </row>
    <row r="3295" spans="11:15" ht="11.25">
      <c r="K3295" s="230"/>
      <c r="L3295" s="230"/>
      <c r="M3295" s="230"/>
      <c r="N3295" s="230"/>
      <c r="O3295" s="230"/>
    </row>
    <row r="3296" spans="11:15" ht="11.25">
      <c r="K3296" s="230"/>
      <c r="L3296" s="230"/>
      <c r="M3296" s="230"/>
      <c r="N3296" s="230"/>
      <c r="O3296" s="230"/>
    </row>
    <row r="3297" spans="11:15" ht="11.25">
      <c r="K3297" s="230"/>
      <c r="L3297" s="230"/>
      <c r="M3297" s="230"/>
      <c r="N3297" s="230"/>
      <c r="O3297" s="230"/>
    </row>
    <row r="3298" spans="11:15" ht="11.25">
      <c r="K3298" s="230"/>
      <c r="L3298" s="230"/>
      <c r="M3298" s="230"/>
      <c r="N3298" s="230"/>
      <c r="O3298" s="230"/>
    </row>
    <row r="3299" spans="11:15" ht="11.25">
      <c r="K3299" s="230"/>
      <c r="L3299" s="230"/>
      <c r="M3299" s="230"/>
      <c r="N3299" s="230"/>
      <c r="O3299" s="230"/>
    </row>
    <row r="3300" spans="11:15" ht="11.25">
      <c r="K3300" s="230"/>
      <c r="L3300" s="230"/>
      <c r="M3300" s="230"/>
      <c r="N3300" s="230"/>
      <c r="O3300" s="230"/>
    </row>
    <row r="3301" spans="11:15" ht="11.25">
      <c r="K3301" s="230"/>
      <c r="L3301" s="230"/>
      <c r="M3301" s="230"/>
      <c r="N3301" s="230"/>
      <c r="O3301" s="230"/>
    </row>
    <row r="3302" spans="11:15" ht="11.25">
      <c r="K3302" s="230"/>
      <c r="L3302" s="230"/>
      <c r="M3302" s="230"/>
      <c r="N3302" s="230"/>
      <c r="O3302" s="230"/>
    </row>
    <row r="3303" spans="11:15" ht="11.25">
      <c r="K3303" s="230"/>
      <c r="L3303" s="230"/>
      <c r="M3303" s="230"/>
      <c r="N3303" s="230"/>
      <c r="O3303" s="230"/>
    </row>
    <row r="3304" spans="11:15" ht="11.25">
      <c r="K3304" s="230"/>
      <c r="L3304" s="230"/>
      <c r="M3304" s="230"/>
      <c r="N3304" s="230"/>
      <c r="O3304" s="230"/>
    </row>
    <row r="3305" spans="11:15" ht="11.25">
      <c r="K3305" s="230"/>
      <c r="L3305" s="230"/>
      <c r="M3305" s="230"/>
      <c r="N3305" s="230"/>
      <c r="O3305" s="230"/>
    </row>
    <row r="3306" spans="11:15" ht="11.25">
      <c r="K3306" s="230"/>
      <c r="L3306" s="230"/>
      <c r="M3306" s="230"/>
      <c r="N3306" s="230"/>
      <c r="O3306" s="230"/>
    </row>
    <row r="3307" spans="11:15" ht="11.25">
      <c r="K3307" s="230"/>
      <c r="L3307" s="230"/>
      <c r="M3307" s="230"/>
      <c r="N3307" s="230"/>
      <c r="O3307" s="230"/>
    </row>
    <row r="3308" spans="11:15" ht="11.25">
      <c r="K3308" s="230"/>
      <c r="L3308" s="230"/>
      <c r="M3308" s="230"/>
      <c r="N3308" s="230"/>
      <c r="O3308" s="230"/>
    </row>
    <row r="3309" spans="11:15" ht="11.25">
      <c r="K3309" s="230"/>
      <c r="L3309" s="230"/>
      <c r="M3309" s="230"/>
      <c r="N3309" s="230"/>
      <c r="O3309" s="230"/>
    </row>
    <row r="3310" spans="11:15" ht="11.25">
      <c r="K3310" s="230"/>
      <c r="L3310" s="230"/>
      <c r="M3310" s="230"/>
      <c r="N3310" s="230"/>
      <c r="O3310" s="230"/>
    </row>
    <row r="3311" spans="11:15" ht="11.25">
      <c r="K3311" s="230"/>
      <c r="L3311" s="230"/>
      <c r="M3311" s="230"/>
      <c r="N3311" s="230"/>
      <c r="O3311" s="230"/>
    </row>
    <row r="3312" spans="11:15" ht="11.25">
      <c r="K3312" s="230"/>
      <c r="L3312" s="230"/>
      <c r="M3312" s="230"/>
      <c r="N3312" s="230"/>
      <c r="O3312" s="230"/>
    </row>
    <row r="3313" spans="11:15" ht="11.25">
      <c r="K3313" s="230"/>
      <c r="L3313" s="230"/>
      <c r="M3313" s="230"/>
      <c r="N3313" s="230"/>
      <c r="O3313" s="230"/>
    </row>
    <row r="3314" spans="11:15" ht="11.25">
      <c r="K3314" s="230"/>
      <c r="L3314" s="230"/>
      <c r="M3314" s="230"/>
      <c r="N3314" s="230"/>
      <c r="O3314" s="230"/>
    </row>
    <row r="3315" spans="11:15" ht="11.25">
      <c r="K3315" s="230"/>
      <c r="L3315" s="230"/>
      <c r="M3315" s="230"/>
      <c r="N3315" s="230"/>
      <c r="O3315" s="230"/>
    </row>
    <row r="3316" spans="11:15" ht="11.25">
      <c r="K3316" s="230"/>
      <c r="L3316" s="230"/>
      <c r="M3316" s="230"/>
      <c r="N3316" s="230"/>
      <c r="O3316" s="230"/>
    </row>
    <row r="3317" spans="11:15" ht="11.25">
      <c r="K3317" s="230"/>
      <c r="L3317" s="230"/>
      <c r="M3317" s="230"/>
      <c r="N3317" s="230"/>
      <c r="O3317" s="230"/>
    </row>
    <row r="3318" spans="11:15" ht="11.25">
      <c r="K3318" s="230"/>
      <c r="L3318" s="230"/>
      <c r="M3318" s="230"/>
      <c r="N3318" s="230"/>
      <c r="O3318" s="230"/>
    </row>
    <row r="3319" spans="11:15" ht="11.25">
      <c r="K3319" s="230"/>
      <c r="L3319" s="230"/>
      <c r="M3319" s="230"/>
      <c r="N3319" s="230"/>
      <c r="O3319" s="230"/>
    </row>
    <row r="3320" spans="11:15" ht="11.25">
      <c r="K3320" s="230"/>
      <c r="L3320" s="230"/>
      <c r="M3320" s="230"/>
      <c r="N3320" s="230"/>
      <c r="O3320" s="230"/>
    </row>
    <row r="3321" spans="11:15" ht="11.25">
      <c r="K3321" s="230"/>
      <c r="L3321" s="230"/>
      <c r="M3321" s="230"/>
      <c r="N3321" s="230"/>
      <c r="O3321" s="230"/>
    </row>
    <row r="3322" spans="11:15" ht="11.25">
      <c r="K3322" s="230"/>
      <c r="L3322" s="230"/>
      <c r="M3322" s="230"/>
      <c r="N3322" s="230"/>
      <c r="O3322" s="230"/>
    </row>
    <row r="3323" spans="11:15" ht="11.25">
      <c r="K3323" s="230"/>
      <c r="L3323" s="230"/>
      <c r="M3323" s="230"/>
      <c r="N3323" s="230"/>
      <c r="O3323" s="230"/>
    </row>
    <row r="3324" spans="11:15" ht="11.25">
      <c r="K3324" s="230"/>
      <c r="L3324" s="230"/>
      <c r="M3324" s="230"/>
      <c r="N3324" s="230"/>
      <c r="O3324" s="230"/>
    </row>
    <row r="3325" spans="11:15" ht="11.25">
      <c r="K3325" s="230"/>
      <c r="L3325" s="230"/>
      <c r="M3325" s="230"/>
      <c r="N3325" s="230"/>
      <c r="O3325" s="230"/>
    </row>
    <row r="3326" spans="11:15" ht="11.25">
      <c r="K3326" s="230"/>
      <c r="L3326" s="230"/>
      <c r="M3326" s="230"/>
      <c r="N3326" s="230"/>
      <c r="O3326" s="230"/>
    </row>
    <row r="3327" spans="11:15" ht="11.25">
      <c r="K3327" s="230"/>
      <c r="L3327" s="230"/>
      <c r="M3327" s="230"/>
      <c r="N3327" s="230"/>
      <c r="O3327" s="230"/>
    </row>
    <row r="3328" spans="11:15" ht="11.25">
      <c r="K3328" s="230"/>
      <c r="L3328" s="230"/>
      <c r="M3328" s="230"/>
      <c r="N3328" s="230"/>
      <c r="O3328" s="230"/>
    </row>
    <row r="3329" spans="11:15" ht="11.25">
      <c r="K3329" s="230"/>
      <c r="L3329" s="230"/>
      <c r="M3329" s="230"/>
      <c r="N3329" s="230"/>
      <c r="O3329" s="230"/>
    </row>
    <row r="3330" spans="11:15" ht="11.25">
      <c r="K3330" s="230"/>
      <c r="L3330" s="230"/>
      <c r="M3330" s="230"/>
      <c r="N3330" s="230"/>
      <c r="O3330" s="230"/>
    </row>
    <row r="3331" spans="11:15" ht="11.25">
      <c r="K3331" s="230"/>
      <c r="L3331" s="230"/>
      <c r="M3331" s="230"/>
      <c r="N3331" s="230"/>
      <c r="O3331" s="230"/>
    </row>
    <row r="3332" spans="11:15" ht="11.25">
      <c r="K3332" s="230"/>
      <c r="L3332" s="230"/>
      <c r="M3332" s="230"/>
      <c r="N3332" s="230"/>
      <c r="O3332" s="230"/>
    </row>
    <row r="3333" spans="11:15" ht="11.25">
      <c r="K3333" s="230"/>
      <c r="L3333" s="230"/>
      <c r="M3333" s="230"/>
      <c r="N3333" s="230"/>
      <c r="O3333" s="230"/>
    </row>
    <row r="3334" spans="11:15" ht="11.25">
      <c r="K3334" s="230"/>
      <c r="L3334" s="230"/>
      <c r="M3334" s="230"/>
      <c r="N3334" s="230"/>
      <c r="O3334" s="230"/>
    </row>
    <row r="3335" spans="11:15" ht="11.25">
      <c r="K3335" s="230"/>
      <c r="L3335" s="230"/>
      <c r="M3335" s="230"/>
      <c r="N3335" s="230"/>
      <c r="O3335" s="230"/>
    </row>
    <row r="3336" spans="11:15" ht="11.25">
      <c r="K3336" s="230"/>
      <c r="L3336" s="230"/>
      <c r="M3336" s="230"/>
      <c r="N3336" s="230"/>
      <c r="O3336" s="230"/>
    </row>
    <row r="3337" spans="11:15" ht="11.25">
      <c r="K3337" s="230"/>
      <c r="L3337" s="230"/>
      <c r="M3337" s="230"/>
      <c r="N3337" s="230"/>
      <c r="O3337" s="230"/>
    </row>
    <row r="3338" spans="11:15" ht="11.25">
      <c r="K3338" s="230"/>
      <c r="L3338" s="230"/>
      <c r="M3338" s="230"/>
      <c r="N3338" s="230"/>
      <c r="O3338" s="230"/>
    </row>
    <row r="3339" spans="11:15" ht="11.25">
      <c r="K3339" s="230"/>
      <c r="L3339" s="230"/>
      <c r="M3339" s="230"/>
      <c r="N3339" s="230"/>
      <c r="O3339" s="230"/>
    </row>
    <row r="3340" spans="11:15" ht="11.25">
      <c r="K3340" s="230"/>
      <c r="L3340" s="230"/>
      <c r="M3340" s="230"/>
      <c r="N3340" s="230"/>
      <c r="O3340" s="230"/>
    </row>
    <row r="3341" spans="11:15" ht="11.25">
      <c r="K3341" s="230"/>
      <c r="L3341" s="230"/>
      <c r="M3341" s="230"/>
      <c r="N3341" s="230"/>
      <c r="O3341" s="230"/>
    </row>
    <row r="3342" spans="11:15" ht="11.25">
      <c r="K3342" s="230"/>
      <c r="L3342" s="230"/>
      <c r="M3342" s="230"/>
      <c r="N3342" s="230"/>
      <c r="O3342" s="230"/>
    </row>
    <row r="3343" spans="11:15" ht="11.25">
      <c r="K3343" s="230"/>
      <c r="L3343" s="230"/>
      <c r="M3343" s="230"/>
      <c r="N3343" s="230"/>
      <c r="O3343" s="230"/>
    </row>
    <row r="3344" spans="11:15" ht="11.25">
      <c r="K3344" s="230"/>
      <c r="L3344" s="230"/>
      <c r="M3344" s="230"/>
      <c r="N3344" s="230"/>
      <c r="O3344" s="230"/>
    </row>
    <row r="3345" spans="11:15" ht="11.25">
      <c r="K3345" s="230"/>
      <c r="L3345" s="230"/>
      <c r="M3345" s="230"/>
      <c r="N3345" s="230"/>
      <c r="O3345" s="230"/>
    </row>
    <row r="3346" spans="11:15" ht="11.25">
      <c r="K3346" s="230"/>
      <c r="L3346" s="230"/>
      <c r="M3346" s="230"/>
      <c r="N3346" s="230"/>
      <c r="O3346" s="230"/>
    </row>
    <row r="3347" spans="11:15" ht="11.25">
      <c r="K3347" s="230"/>
      <c r="L3347" s="230"/>
      <c r="M3347" s="230"/>
      <c r="N3347" s="230"/>
      <c r="O3347" s="230"/>
    </row>
    <row r="3348" spans="11:15" ht="11.25">
      <c r="K3348" s="230"/>
      <c r="L3348" s="230"/>
      <c r="M3348" s="230"/>
      <c r="N3348" s="230"/>
      <c r="O3348" s="230"/>
    </row>
    <row r="3349" spans="11:15" ht="11.25">
      <c r="K3349" s="230"/>
      <c r="L3349" s="230"/>
      <c r="M3349" s="230"/>
      <c r="N3349" s="230"/>
      <c r="O3349" s="230"/>
    </row>
    <row r="3350" spans="11:15" ht="11.25">
      <c r="K3350" s="230"/>
      <c r="L3350" s="230"/>
      <c r="M3350" s="230"/>
      <c r="N3350" s="230"/>
      <c r="O3350" s="230"/>
    </row>
    <row r="3351" spans="11:15" ht="11.25">
      <c r="K3351" s="230"/>
      <c r="L3351" s="230"/>
      <c r="M3351" s="230"/>
      <c r="N3351" s="230"/>
      <c r="O3351" s="230"/>
    </row>
    <row r="3352" spans="11:15" ht="11.25">
      <c r="K3352" s="230"/>
      <c r="L3352" s="230"/>
      <c r="M3352" s="230"/>
      <c r="N3352" s="230"/>
      <c r="O3352" s="230"/>
    </row>
    <row r="3353" spans="11:15" ht="11.25">
      <c r="K3353" s="230"/>
      <c r="L3353" s="230"/>
      <c r="M3353" s="230"/>
      <c r="N3353" s="230"/>
      <c r="O3353" s="230"/>
    </row>
    <row r="3354" spans="11:15" ht="11.25">
      <c r="K3354" s="230"/>
      <c r="L3354" s="230"/>
      <c r="M3354" s="230"/>
      <c r="N3354" s="230"/>
      <c r="O3354" s="230"/>
    </row>
    <row r="3355" spans="11:15" ht="11.25">
      <c r="K3355" s="230"/>
      <c r="L3355" s="230"/>
      <c r="M3355" s="230"/>
      <c r="N3355" s="230"/>
      <c r="O3355" s="230"/>
    </row>
    <row r="3356" spans="11:15" ht="11.25">
      <c r="K3356" s="230"/>
      <c r="L3356" s="230"/>
      <c r="M3356" s="230"/>
      <c r="N3356" s="230"/>
      <c r="O3356" s="230"/>
    </row>
    <row r="3357" spans="11:15" ht="11.25">
      <c r="K3357" s="230"/>
      <c r="L3357" s="230"/>
      <c r="M3357" s="230"/>
      <c r="N3357" s="230"/>
      <c r="O3357" s="230"/>
    </row>
    <row r="3358" spans="11:15" ht="11.25">
      <c r="K3358" s="230"/>
      <c r="L3358" s="230"/>
      <c r="M3358" s="230"/>
      <c r="N3358" s="230"/>
      <c r="O3358" s="230"/>
    </row>
    <row r="3359" spans="11:15" ht="11.25">
      <c r="K3359" s="230"/>
      <c r="L3359" s="230"/>
      <c r="M3359" s="230"/>
      <c r="N3359" s="230"/>
      <c r="O3359" s="230"/>
    </row>
    <row r="3360" spans="11:15" ht="11.25">
      <c r="K3360" s="230"/>
      <c r="L3360" s="230"/>
      <c r="M3360" s="230"/>
      <c r="N3360" s="230"/>
      <c r="O3360" s="230"/>
    </row>
    <row r="3361" spans="11:15" ht="11.25">
      <c r="K3361" s="230"/>
      <c r="L3361" s="230"/>
      <c r="M3361" s="230"/>
      <c r="N3361" s="230"/>
      <c r="O3361" s="230"/>
    </row>
    <row r="3362" spans="11:15" ht="11.25">
      <c r="K3362" s="230"/>
      <c r="L3362" s="230"/>
      <c r="M3362" s="230"/>
      <c r="N3362" s="230"/>
      <c r="O3362" s="230"/>
    </row>
    <row r="3363" spans="11:15" ht="11.25">
      <c r="K3363" s="230"/>
      <c r="L3363" s="230"/>
      <c r="M3363" s="230"/>
      <c r="N3363" s="230"/>
      <c r="O3363" s="230"/>
    </row>
    <row r="3364" spans="11:15" ht="11.25">
      <c r="K3364" s="230"/>
      <c r="L3364" s="230"/>
      <c r="M3364" s="230"/>
      <c r="N3364" s="230"/>
      <c r="O3364" s="230"/>
    </row>
    <row r="3365" spans="11:15" ht="11.25">
      <c r="K3365" s="230"/>
      <c r="L3365" s="230"/>
      <c r="M3365" s="230"/>
      <c r="N3365" s="230"/>
      <c r="O3365" s="230"/>
    </row>
    <row r="3366" spans="11:15" ht="11.25">
      <c r="K3366" s="230"/>
      <c r="L3366" s="230"/>
      <c r="M3366" s="230"/>
      <c r="N3366" s="230"/>
      <c r="O3366" s="230"/>
    </row>
    <row r="3367" spans="11:15" ht="11.25">
      <c r="K3367" s="230"/>
      <c r="L3367" s="230"/>
      <c r="M3367" s="230"/>
      <c r="N3367" s="230"/>
      <c r="O3367" s="230"/>
    </row>
    <row r="3368" spans="11:15" ht="11.25">
      <c r="K3368" s="230"/>
      <c r="L3368" s="230"/>
      <c r="M3368" s="230"/>
      <c r="N3368" s="230"/>
      <c r="O3368" s="230"/>
    </row>
    <row r="3369" spans="11:15" ht="11.25">
      <c r="K3369" s="230"/>
      <c r="L3369" s="230"/>
      <c r="M3369" s="230"/>
      <c r="N3369" s="230"/>
      <c r="O3369" s="230"/>
    </row>
    <row r="3370" spans="11:15" ht="11.25">
      <c r="K3370" s="230"/>
      <c r="L3370" s="230"/>
      <c r="M3370" s="230"/>
      <c r="N3370" s="230"/>
      <c r="O3370" s="230"/>
    </row>
    <row r="3371" spans="11:15" ht="11.25">
      <c r="K3371" s="230"/>
      <c r="L3371" s="230"/>
      <c r="M3371" s="230"/>
      <c r="N3371" s="230"/>
      <c r="O3371" s="230"/>
    </row>
    <row r="3372" spans="11:15" ht="11.25">
      <c r="K3372" s="230"/>
      <c r="L3372" s="230"/>
      <c r="M3372" s="230"/>
      <c r="N3372" s="230"/>
      <c r="O3372" s="230"/>
    </row>
    <row r="3373" spans="11:15" ht="11.25">
      <c r="K3373" s="230"/>
      <c r="L3373" s="230"/>
      <c r="M3373" s="230"/>
      <c r="N3373" s="230"/>
      <c r="O3373" s="230"/>
    </row>
    <row r="3374" spans="11:15" ht="11.25">
      <c r="K3374" s="230"/>
      <c r="L3374" s="230"/>
      <c r="M3374" s="230"/>
      <c r="N3374" s="230"/>
      <c r="O3374" s="230"/>
    </row>
    <row r="3375" spans="11:15" ht="11.25">
      <c r="K3375" s="230"/>
      <c r="L3375" s="230"/>
      <c r="M3375" s="230"/>
      <c r="N3375" s="230"/>
      <c r="O3375" s="230"/>
    </row>
    <row r="3376" spans="11:15" ht="11.25">
      <c r="K3376" s="230"/>
      <c r="L3376" s="230"/>
      <c r="M3376" s="230"/>
      <c r="N3376" s="230"/>
      <c r="O3376" s="230"/>
    </row>
    <row r="3377" spans="11:15" ht="11.25">
      <c r="K3377" s="230"/>
      <c r="L3377" s="230"/>
      <c r="M3377" s="230"/>
      <c r="N3377" s="230"/>
      <c r="O3377" s="230"/>
    </row>
    <row r="3378" spans="11:15" ht="11.25">
      <c r="K3378" s="230"/>
      <c r="L3378" s="230"/>
      <c r="M3378" s="230"/>
      <c r="N3378" s="230"/>
      <c r="O3378" s="230"/>
    </row>
    <row r="3379" spans="11:15" ht="11.25">
      <c r="K3379" s="230"/>
      <c r="L3379" s="230"/>
      <c r="M3379" s="230"/>
      <c r="N3379" s="230"/>
      <c r="O3379" s="230"/>
    </row>
    <row r="3380" spans="11:15" ht="11.25">
      <c r="K3380" s="230"/>
      <c r="L3380" s="230"/>
      <c r="M3380" s="230"/>
      <c r="N3380" s="230"/>
      <c r="O3380" s="230"/>
    </row>
    <row r="3381" spans="11:15" ht="11.25">
      <c r="K3381" s="230"/>
      <c r="L3381" s="230"/>
      <c r="M3381" s="230"/>
      <c r="N3381" s="230"/>
      <c r="O3381" s="230"/>
    </row>
    <row r="3382" spans="11:15" ht="11.25">
      <c r="K3382" s="230"/>
      <c r="L3382" s="230"/>
      <c r="M3382" s="230"/>
      <c r="N3382" s="230"/>
      <c r="O3382" s="230"/>
    </row>
    <row r="3383" spans="11:15" ht="11.25">
      <c r="K3383" s="230"/>
      <c r="L3383" s="230"/>
      <c r="M3383" s="230"/>
      <c r="N3383" s="230"/>
      <c r="O3383" s="230"/>
    </row>
    <row r="3384" spans="11:15" ht="11.25">
      <c r="K3384" s="230"/>
      <c r="L3384" s="230"/>
      <c r="M3384" s="230"/>
      <c r="N3384" s="230"/>
      <c r="O3384" s="230"/>
    </row>
    <row r="3385" spans="11:15" ht="11.25">
      <c r="K3385" s="230"/>
      <c r="L3385" s="230"/>
      <c r="M3385" s="230"/>
      <c r="N3385" s="230"/>
      <c r="O3385" s="230"/>
    </row>
    <row r="3386" spans="11:15" ht="11.25">
      <c r="K3386" s="230"/>
      <c r="L3386" s="230"/>
      <c r="M3386" s="230"/>
      <c r="N3386" s="230"/>
      <c r="O3386" s="230"/>
    </row>
    <row r="3387" spans="11:15" ht="11.25">
      <c r="K3387" s="230"/>
      <c r="L3387" s="230"/>
      <c r="M3387" s="230"/>
      <c r="N3387" s="230"/>
      <c r="O3387" s="230"/>
    </row>
    <row r="3388" spans="11:15" ht="11.25">
      <c r="K3388" s="230"/>
      <c r="L3388" s="230"/>
      <c r="M3388" s="230"/>
      <c r="N3388" s="230"/>
      <c r="O3388" s="230"/>
    </row>
    <row r="3389" spans="11:15" ht="11.25">
      <c r="K3389" s="230"/>
      <c r="L3389" s="230"/>
      <c r="M3389" s="230"/>
      <c r="N3389" s="230"/>
      <c r="O3389" s="230"/>
    </row>
    <row r="3390" spans="11:15" ht="11.25">
      <c r="K3390" s="230"/>
      <c r="L3390" s="230"/>
      <c r="M3390" s="230"/>
      <c r="N3390" s="230"/>
      <c r="O3390" s="230"/>
    </row>
    <row r="3391" spans="11:15" ht="11.25">
      <c r="K3391" s="230"/>
      <c r="L3391" s="230"/>
      <c r="M3391" s="230"/>
      <c r="N3391" s="230"/>
      <c r="O3391" s="230"/>
    </row>
    <row r="3392" spans="11:15" ht="11.25">
      <c r="K3392" s="230"/>
      <c r="L3392" s="230"/>
      <c r="M3392" s="230"/>
      <c r="N3392" s="230"/>
      <c r="O3392" s="230"/>
    </row>
    <row r="3393" spans="11:15" ht="11.25">
      <c r="K3393" s="230"/>
      <c r="L3393" s="230"/>
      <c r="M3393" s="230"/>
      <c r="N3393" s="230"/>
      <c r="O3393" s="230"/>
    </row>
    <row r="3394" spans="11:15" ht="11.25">
      <c r="K3394" s="230"/>
      <c r="L3394" s="230"/>
      <c r="M3394" s="230"/>
      <c r="N3394" s="230"/>
      <c r="O3394" s="230"/>
    </row>
    <row r="3395" spans="11:15" ht="11.25">
      <c r="K3395" s="230"/>
      <c r="L3395" s="230"/>
      <c r="M3395" s="230"/>
      <c r="N3395" s="230"/>
      <c r="O3395" s="230"/>
    </row>
    <row r="3396" spans="11:15" ht="11.25">
      <c r="K3396" s="230"/>
      <c r="L3396" s="230"/>
      <c r="M3396" s="230"/>
      <c r="N3396" s="230"/>
      <c r="O3396" s="230"/>
    </row>
    <row r="3397" spans="11:15" ht="11.25">
      <c r="K3397" s="230"/>
      <c r="L3397" s="230"/>
      <c r="M3397" s="230"/>
      <c r="N3397" s="230"/>
      <c r="O3397" s="230"/>
    </row>
    <row r="3398" spans="11:15" ht="11.25">
      <c r="K3398" s="230"/>
      <c r="L3398" s="230"/>
      <c r="M3398" s="230"/>
      <c r="N3398" s="230"/>
      <c r="O3398" s="230"/>
    </row>
    <row r="3399" spans="11:15" ht="11.25">
      <c r="K3399" s="230"/>
      <c r="L3399" s="230"/>
      <c r="M3399" s="230"/>
      <c r="N3399" s="230"/>
      <c r="O3399" s="230"/>
    </row>
    <row r="3400" spans="11:15" ht="11.25">
      <c r="K3400" s="230"/>
      <c r="L3400" s="230"/>
      <c r="M3400" s="230"/>
      <c r="N3400" s="230"/>
      <c r="O3400" s="230"/>
    </row>
    <row r="3401" spans="11:15" ht="11.25">
      <c r="K3401" s="230"/>
      <c r="L3401" s="230"/>
      <c r="M3401" s="230"/>
      <c r="N3401" s="230"/>
      <c r="O3401" s="230"/>
    </row>
    <row r="3402" spans="11:15" ht="11.25">
      <c r="K3402" s="230"/>
      <c r="L3402" s="230"/>
      <c r="M3402" s="230"/>
      <c r="N3402" s="230"/>
      <c r="O3402" s="230"/>
    </row>
    <row r="3403" spans="11:15" ht="11.25">
      <c r="K3403" s="230"/>
      <c r="L3403" s="230"/>
      <c r="M3403" s="230"/>
      <c r="N3403" s="230"/>
      <c r="O3403" s="230"/>
    </row>
    <row r="3404" spans="11:15" ht="11.25">
      <c r="K3404" s="230"/>
      <c r="L3404" s="230"/>
      <c r="M3404" s="230"/>
      <c r="N3404" s="230"/>
      <c r="O3404" s="230"/>
    </row>
    <row r="3405" spans="11:15" ht="11.25">
      <c r="K3405" s="230"/>
      <c r="L3405" s="230"/>
      <c r="M3405" s="230"/>
      <c r="N3405" s="230"/>
      <c r="O3405" s="230"/>
    </row>
    <row r="3406" spans="11:15" ht="11.25">
      <c r="K3406" s="230"/>
      <c r="L3406" s="230"/>
      <c r="M3406" s="230"/>
      <c r="N3406" s="230"/>
      <c r="O3406" s="230"/>
    </row>
    <row r="3407" spans="11:15" ht="11.25">
      <c r="K3407" s="230"/>
      <c r="L3407" s="230"/>
      <c r="M3407" s="230"/>
      <c r="N3407" s="230"/>
      <c r="O3407" s="230"/>
    </row>
    <row r="3408" spans="11:15" ht="11.25">
      <c r="K3408" s="230"/>
      <c r="L3408" s="230"/>
      <c r="M3408" s="230"/>
      <c r="N3408" s="230"/>
      <c r="O3408" s="230"/>
    </row>
    <row r="3409" spans="11:15" ht="11.25">
      <c r="K3409" s="230"/>
      <c r="L3409" s="230"/>
      <c r="M3409" s="230"/>
      <c r="N3409" s="230"/>
      <c r="O3409" s="230"/>
    </row>
    <row r="3410" spans="11:15" ht="11.25">
      <c r="K3410" s="230"/>
      <c r="L3410" s="230"/>
      <c r="M3410" s="230"/>
      <c r="N3410" s="230"/>
      <c r="O3410" s="230"/>
    </row>
    <row r="3411" spans="11:15" ht="11.25">
      <c r="K3411" s="230"/>
      <c r="L3411" s="230"/>
      <c r="M3411" s="230"/>
      <c r="N3411" s="230"/>
      <c r="O3411" s="230"/>
    </row>
    <row r="3412" spans="11:15" ht="11.25">
      <c r="K3412" s="230"/>
      <c r="L3412" s="230"/>
      <c r="M3412" s="230"/>
      <c r="N3412" s="230"/>
      <c r="O3412" s="230"/>
    </row>
    <row r="3413" spans="11:15" ht="11.25">
      <c r="K3413" s="230"/>
      <c r="L3413" s="230"/>
      <c r="M3413" s="230"/>
      <c r="N3413" s="230"/>
      <c r="O3413" s="230"/>
    </row>
    <row r="3414" spans="11:15" ht="11.25">
      <c r="K3414" s="230"/>
      <c r="L3414" s="230"/>
      <c r="M3414" s="230"/>
      <c r="N3414" s="230"/>
      <c r="O3414" s="230"/>
    </row>
    <row r="3415" spans="11:15" ht="11.25">
      <c r="K3415" s="230"/>
      <c r="L3415" s="230"/>
      <c r="M3415" s="230"/>
      <c r="N3415" s="230"/>
      <c r="O3415" s="230"/>
    </row>
    <row r="3416" spans="11:15" ht="11.25">
      <c r="K3416" s="230"/>
      <c r="L3416" s="230"/>
      <c r="M3416" s="230"/>
      <c r="N3416" s="230"/>
      <c r="O3416" s="230"/>
    </row>
    <row r="3417" spans="11:15" ht="11.25">
      <c r="K3417" s="230"/>
      <c r="L3417" s="230"/>
      <c r="M3417" s="230"/>
      <c r="N3417" s="230"/>
      <c r="O3417" s="230"/>
    </row>
    <row r="3418" spans="11:15" ht="11.25">
      <c r="K3418" s="230"/>
      <c r="L3418" s="230"/>
      <c r="M3418" s="230"/>
      <c r="N3418" s="230"/>
      <c r="O3418" s="230"/>
    </row>
    <row r="3419" spans="11:15" ht="11.25">
      <c r="K3419" s="230"/>
      <c r="L3419" s="230"/>
      <c r="M3419" s="230"/>
      <c r="N3419" s="230"/>
      <c r="O3419" s="230"/>
    </row>
    <row r="3420" spans="11:15" ht="11.25">
      <c r="K3420" s="230"/>
      <c r="L3420" s="230"/>
      <c r="M3420" s="230"/>
      <c r="N3420" s="230"/>
      <c r="O3420" s="230"/>
    </row>
    <row r="3421" spans="11:15" ht="11.25">
      <c r="K3421" s="230"/>
      <c r="L3421" s="230"/>
      <c r="M3421" s="230"/>
      <c r="N3421" s="230"/>
      <c r="O3421" s="230"/>
    </row>
    <row r="3422" spans="11:15" ht="11.25">
      <c r="K3422" s="230"/>
      <c r="L3422" s="230"/>
      <c r="M3422" s="230"/>
      <c r="N3422" s="230"/>
      <c r="O3422" s="230"/>
    </row>
    <row r="3423" spans="11:15" ht="11.25">
      <c r="K3423" s="230"/>
      <c r="L3423" s="230"/>
      <c r="M3423" s="230"/>
      <c r="N3423" s="230"/>
      <c r="O3423" s="230"/>
    </row>
    <row r="3424" spans="11:15" ht="11.25">
      <c r="K3424" s="230"/>
      <c r="L3424" s="230"/>
      <c r="M3424" s="230"/>
      <c r="N3424" s="230"/>
      <c r="O3424" s="230"/>
    </row>
    <row r="3425" spans="11:15" ht="11.25">
      <c r="K3425" s="230"/>
      <c r="L3425" s="230"/>
      <c r="M3425" s="230"/>
      <c r="N3425" s="230"/>
      <c r="O3425" s="230"/>
    </row>
    <row r="3426" spans="11:15" ht="11.25">
      <c r="K3426" s="230"/>
      <c r="L3426" s="230"/>
      <c r="M3426" s="230"/>
      <c r="N3426" s="230"/>
      <c r="O3426" s="230"/>
    </row>
    <row r="3427" spans="11:15" ht="11.25">
      <c r="K3427" s="230"/>
      <c r="L3427" s="230"/>
      <c r="M3427" s="230"/>
      <c r="N3427" s="230"/>
      <c r="O3427" s="230"/>
    </row>
    <row r="3428" spans="11:15" ht="11.25">
      <c r="K3428" s="230"/>
      <c r="L3428" s="230"/>
      <c r="M3428" s="230"/>
      <c r="N3428" s="230"/>
      <c r="O3428" s="230"/>
    </row>
    <row r="3429" spans="11:15" ht="11.25">
      <c r="K3429" s="230"/>
      <c r="L3429" s="230"/>
      <c r="M3429" s="230"/>
      <c r="N3429" s="230"/>
      <c r="O3429" s="230"/>
    </row>
    <row r="3430" spans="11:15" ht="11.25">
      <c r="K3430" s="230"/>
      <c r="L3430" s="230"/>
      <c r="M3430" s="230"/>
      <c r="N3430" s="230"/>
      <c r="O3430" s="230"/>
    </row>
    <row r="3431" spans="11:15" ht="11.25">
      <c r="K3431" s="230"/>
      <c r="L3431" s="230"/>
      <c r="M3431" s="230"/>
      <c r="N3431" s="230"/>
      <c r="O3431" s="230"/>
    </row>
    <row r="3432" spans="11:15" ht="11.25">
      <c r="K3432" s="230"/>
      <c r="L3432" s="230"/>
      <c r="M3432" s="230"/>
      <c r="N3432" s="230"/>
      <c r="O3432" s="230"/>
    </row>
    <row r="3433" spans="11:15" ht="11.25">
      <c r="K3433" s="230"/>
      <c r="L3433" s="230"/>
      <c r="M3433" s="230"/>
      <c r="N3433" s="230"/>
      <c r="O3433" s="230"/>
    </row>
    <row r="3434" spans="11:15" ht="11.25">
      <c r="K3434" s="230"/>
      <c r="L3434" s="230"/>
      <c r="M3434" s="230"/>
      <c r="N3434" s="230"/>
      <c r="O3434" s="230"/>
    </row>
    <row r="3435" spans="11:15" ht="11.25">
      <c r="K3435" s="230"/>
      <c r="L3435" s="230"/>
      <c r="M3435" s="230"/>
      <c r="N3435" s="230"/>
      <c r="O3435" s="230"/>
    </row>
    <row r="3436" spans="11:15" ht="11.25">
      <c r="K3436" s="230"/>
      <c r="L3436" s="230"/>
      <c r="M3436" s="230"/>
      <c r="N3436" s="230"/>
      <c r="O3436" s="230"/>
    </row>
    <row r="3437" spans="11:15" ht="11.25">
      <c r="K3437" s="230"/>
      <c r="L3437" s="230"/>
      <c r="M3437" s="230"/>
      <c r="N3437" s="230"/>
      <c r="O3437" s="230"/>
    </row>
    <row r="3438" spans="11:15" ht="11.25">
      <c r="K3438" s="230"/>
      <c r="L3438" s="230"/>
      <c r="M3438" s="230"/>
      <c r="N3438" s="230"/>
      <c r="O3438" s="230"/>
    </row>
    <row r="3439" spans="11:15" ht="11.25">
      <c r="K3439" s="230"/>
      <c r="L3439" s="230"/>
      <c r="M3439" s="230"/>
      <c r="N3439" s="230"/>
      <c r="O3439" s="230"/>
    </row>
    <row r="3440" spans="11:15" ht="11.25">
      <c r="K3440" s="230"/>
      <c r="L3440" s="230"/>
      <c r="M3440" s="230"/>
      <c r="N3440" s="230"/>
      <c r="O3440" s="230"/>
    </row>
    <row r="3441" spans="11:15" ht="11.25">
      <c r="K3441" s="230"/>
      <c r="L3441" s="230"/>
      <c r="M3441" s="230"/>
      <c r="N3441" s="230"/>
      <c r="O3441" s="230"/>
    </row>
    <row r="3442" spans="11:15" ht="11.25">
      <c r="K3442" s="230"/>
      <c r="L3442" s="230"/>
      <c r="M3442" s="230"/>
      <c r="N3442" s="230"/>
      <c r="O3442" s="230"/>
    </row>
    <row r="3443" spans="11:15" ht="11.25">
      <c r="K3443" s="230"/>
      <c r="L3443" s="230"/>
      <c r="M3443" s="230"/>
      <c r="N3443" s="230"/>
      <c r="O3443" s="230"/>
    </row>
    <row r="3444" spans="11:15" ht="11.25">
      <c r="K3444" s="230"/>
      <c r="L3444" s="230"/>
      <c r="M3444" s="230"/>
      <c r="N3444" s="230"/>
      <c r="O3444" s="230"/>
    </row>
    <row r="3445" spans="11:15" ht="11.25">
      <c r="K3445" s="230"/>
      <c r="L3445" s="230"/>
      <c r="M3445" s="230"/>
      <c r="N3445" s="230"/>
      <c r="O3445" s="230"/>
    </row>
    <row r="3446" spans="11:15" ht="11.25">
      <c r="K3446" s="230"/>
      <c r="L3446" s="230"/>
      <c r="M3446" s="230"/>
      <c r="N3446" s="230"/>
      <c r="O3446" s="230"/>
    </row>
    <row r="3447" spans="11:15" ht="11.25">
      <c r="K3447" s="230"/>
      <c r="L3447" s="230"/>
      <c r="M3447" s="230"/>
      <c r="N3447" s="230"/>
      <c r="O3447" s="230"/>
    </row>
    <row r="3448" spans="11:15" ht="11.25">
      <c r="K3448" s="230"/>
      <c r="L3448" s="230"/>
      <c r="M3448" s="230"/>
      <c r="N3448" s="230"/>
      <c r="O3448" s="230"/>
    </row>
    <row r="3449" spans="11:15" ht="11.25">
      <c r="K3449" s="230"/>
      <c r="L3449" s="230"/>
      <c r="M3449" s="230"/>
      <c r="N3449" s="230"/>
      <c r="O3449" s="230"/>
    </row>
    <row r="3450" spans="11:15" ht="11.25">
      <c r="K3450" s="230"/>
      <c r="L3450" s="230"/>
      <c r="M3450" s="230"/>
      <c r="N3450" s="230"/>
      <c r="O3450" s="230"/>
    </row>
    <row r="3451" spans="11:15" ht="11.25">
      <c r="K3451" s="230"/>
      <c r="L3451" s="230"/>
      <c r="M3451" s="230"/>
      <c r="N3451" s="230"/>
      <c r="O3451" s="230"/>
    </row>
    <row r="3452" spans="11:15" ht="11.25">
      <c r="K3452" s="230"/>
      <c r="L3452" s="230"/>
      <c r="M3452" s="230"/>
      <c r="N3452" s="230"/>
      <c r="O3452" s="230"/>
    </row>
    <row r="3453" spans="11:15" ht="11.25">
      <c r="K3453" s="230"/>
      <c r="L3453" s="230"/>
      <c r="M3453" s="230"/>
      <c r="N3453" s="230"/>
      <c r="O3453" s="230"/>
    </row>
    <row r="3454" spans="11:15" ht="11.25">
      <c r="K3454" s="230"/>
      <c r="L3454" s="230"/>
      <c r="M3454" s="230"/>
      <c r="N3454" s="230"/>
      <c r="O3454" s="230"/>
    </row>
    <row r="3455" spans="11:15" ht="11.25">
      <c r="K3455" s="230"/>
      <c r="L3455" s="230"/>
      <c r="M3455" s="230"/>
      <c r="N3455" s="230"/>
      <c r="O3455" s="230"/>
    </row>
    <row r="3456" spans="11:15" ht="11.25">
      <c r="K3456" s="230"/>
      <c r="L3456" s="230"/>
      <c r="M3456" s="230"/>
      <c r="N3456" s="230"/>
      <c r="O3456" s="230"/>
    </row>
    <row r="3457" spans="11:15" ht="11.25">
      <c r="K3457" s="230"/>
      <c r="L3457" s="230"/>
      <c r="M3457" s="230"/>
      <c r="N3457" s="230"/>
      <c r="O3457" s="230"/>
    </row>
    <row r="3458" spans="11:15" ht="11.25">
      <c r="K3458" s="230"/>
      <c r="L3458" s="230"/>
      <c r="M3458" s="230"/>
      <c r="N3458" s="230"/>
      <c r="O3458" s="230"/>
    </row>
    <row r="3459" spans="11:15" ht="11.25">
      <c r="K3459" s="230"/>
      <c r="L3459" s="230"/>
      <c r="M3459" s="230"/>
      <c r="N3459" s="230"/>
      <c r="O3459" s="230"/>
    </row>
    <row r="3460" spans="11:15" ht="11.25">
      <c r="K3460" s="230"/>
      <c r="L3460" s="230"/>
      <c r="M3460" s="230"/>
      <c r="N3460" s="230"/>
      <c r="O3460" s="230"/>
    </row>
    <row r="3461" spans="11:15" ht="11.25">
      <c r="K3461" s="230"/>
      <c r="L3461" s="230"/>
      <c r="M3461" s="230"/>
      <c r="N3461" s="230"/>
      <c r="O3461" s="230"/>
    </row>
    <row r="3462" spans="11:15" ht="11.25">
      <c r="K3462" s="230"/>
      <c r="L3462" s="230"/>
      <c r="M3462" s="230"/>
      <c r="N3462" s="230"/>
      <c r="O3462" s="230"/>
    </row>
    <row r="3463" spans="11:15" ht="11.25">
      <c r="K3463" s="230"/>
      <c r="L3463" s="230"/>
      <c r="M3463" s="230"/>
      <c r="N3463" s="230"/>
      <c r="O3463" s="230"/>
    </row>
    <row r="3464" spans="11:15" ht="11.25">
      <c r="K3464" s="230"/>
      <c r="L3464" s="230"/>
      <c r="M3464" s="230"/>
      <c r="N3464" s="230"/>
      <c r="O3464" s="230"/>
    </row>
    <row r="3465" spans="11:15" ht="11.25">
      <c r="K3465" s="230"/>
      <c r="L3465" s="230"/>
      <c r="M3465" s="230"/>
      <c r="N3465" s="230"/>
      <c r="O3465" s="230"/>
    </row>
    <row r="3466" spans="11:15" ht="11.25">
      <c r="K3466" s="230"/>
      <c r="L3466" s="230"/>
      <c r="M3466" s="230"/>
      <c r="N3466" s="230"/>
      <c r="O3466" s="230"/>
    </row>
    <row r="3467" spans="11:15" ht="11.25">
      <c r="K3467" s="230"/>
      <c r="L3467" s="230"/>
      <c r="M3467" s="230"/>
      <c r="N3467" s="230"/>
      <c r="O3467" s="230"/>
    </row>
    <row r="3468" spans="11:15" ht="11.25">
      <c r="K3468" s="230"/>
      <c r="L3468" s="230"/>
      <c r="M3468" s="230"/>
      <c r="N3468" s="230"/>
      <c r="O3468" s="230"/>
    </row>
    <row r="3469" spans="11:15" ht="11.25">
      <c r="K3469" s="230"/>
      <c r="L3469" s="230"/>
      <c r="M3469" s="230"/>
      <c r="N3469" s="230"/>
      <c r="O3469" s="230"/>
    </row>
    <row r="3470" spans="11:15" ht="11.25">
      <c r="K3470" s="230"/>
      <c r="L3470" s="230"/>
      <c r="M3470" s="230"/>
      <c r="N3470" s="230"/>
      <c r="O3470" s="230"/>
    </row>
    <row r="3471" spans="11:15" ht="11.25">
      <c r="K3471" s="230"/>
      <c r="L3471" s="230"/>
      <c r="M3471" s="230"/>
      <c r="N3471" s="230"/>
      <c r="O3471" s="230"/>
    </row>
    <row r="3472" spans="11:15" ht="11.25">
      <c r="K3472" s="230"/>
      <c r="L3472" s="230"/>
      <c r="M3472" s="230"/>
      <c r="N3472" s="230"/>
      <c r="O3472" s="230"/>
    </row>
    <row r="3473" spans="11:15" ht="11.25">
      <c r="K3473" s="230"/>
      <c r="L3473" s="230"/>
      <c r="M3473" s="230"/>
      <c r="N3473" s="230"/>
      <c r="O3473" s="230"/>
    </row>
    <row r="3474" spans="11:15" ht="11.25">
      <c r="K3474" s="230"/>
      <c r="L3474" s="230"/>
      <c r="M3474" s="230"/>
      <c r="N3474" s="230"/>
      <c r="O3474" s="230"/>
    </row>
    <row r="3475" spans="11:15" ht="11.25">
      <c r="K3475" s="230"/>
      <c r="L3475" s="230"/>
      <c r="M3475" s="230"/>
      <c r="N3475" s="230"/>
      <c r="O3475" s="230"/>
    </row>
    <row r="3476" spans="11:15" ht="11.25">
      <c r="K3476" s="230"/>
      <c r="L3476" s="230"/>
      <c r="M3476" s="230"/>
      <c r="N3476" s="230"/>
      <c r="O3476" s="230"/>
    </row>
    <row r="3477" spans="11:15" ht="11.25">
      <c r="K3477" s="230"/>
      <c r="L3477" s="230"/>
      <c r="M3477" s="230"/>
      <c r="N3477" s="230"/>
      <c r="O3477" s="230"/>
    </row>
    <row r="3478" spans="11:15" ht="11.25">
      <c r="K3478" s="230"/>
      <c r="L3478" s="230"/>
      <c r="M3478" s="230"/>
      <c r="N3478" s="230"/>
      <c r="O3478" s="230"/>
    </row>
    <row r="3479" spans="11:15" ht="11.25">
      <c r="K3479" s="230"/>
      <c r="L3479" s="230"/>
      <c r="M3479" s="230"/>
      <c r="N3479" s="230"/>
      <c r="O3479" s="230"/>
    </row>
    <row r="3480" spans="11:15" ht="11.25">
      <c r="K3480" s="230"/>
      <c r="L3480" s="230"/>
      <c r="M3480" s="230"/>
      <c r="N3480" s="230"/>
      <c r="O3480" s="230"/>
    </row>
    <row r="3481" spans="11:15" ht="11.25">
      <c r="K3481" s="230"/>
      <c r="L3481" s="230"/>
      <c r="M3481" s="230"/>
      <c r="N3481" s="230"/>
      <c r="O3481" s="230"/>
    </row>
    <row r="3482" spans="11:15" ht="11.25">
      <c r="K3482" s="230"/>
      <c r="L3482" s="230"/>
      <c r="M3482" s="230"/>
      <c r="N3482" s="230"/>
      <c r="O3482" s="230"/>
    </row>
    <row r="3483" spans="11:15" ht="11.25">
      <c r="K3483" s="230"/>
      <c r="L3483" s="230"/>
      <c r="M3483" s="230"/>
      <c r="N3483" s="230"/>
      <c r="O3483" s="230"/>
    </row>
    <row r="3484" spans="11:15" ht="11.25">
      <c r="K3484" s="230"/>
      <c r="L3484" s="230"/>
      <c r="M3484" s="230"/>
      <c r="N3484" s="230"/>
      <c r="O3484" s="230"/>
    </row>
    <row r="3485" spans="11:15" ht="11.25">
      <c r="K3485" s="230"/>
      <c r="L3485" s="230"/>
      <c r="M3485" s="230"/>
      <c r="N3485" s="230"/>
      <c r="O3485" s="230"/>
    </row>
    <row r="3486" spans="11:15" ht="11.25">
      <c r="K3486" s="230"/>
      <c r="L3486" s="230"/>
      <c r="M3486" s="230"/>
      <c r="N3486" s="230"/>
      <c r="O3486" s="230"/>
    </row>
    <row r="3487" spans="11:15" ht="11.25">
      <c r="K3487" s="230"/>
      <c r="L3487" s="230"/>
      <c r="M3487" s="230"/>
      <c r="N3487" s="230"/>
      <c r="O3487" s="230"/>
    </row>
    <row r="3488" spans="11:15" ht="11.25">
      <c r="K3488" s="230"/>
      <c r="L3488" s="230"/>
      <c r="M3488" s="230"/>
      <c r="N3488" s="230"/>
      <c r="O3488" s="230"/>
    </row>
    <row r="3489" spans="11:15" ht="11.25">
      <c r="K3489" s="230"/>
      <c r="L3489" s="230"/>
      <c r="M3489" s="230"/>
      <c r="N3489" s="230"/>
      <c r="O3489" s="230"/>
    </row>
    <row r="3490" spans="11:15" ht="11.25">
      <c r="K3490" s="230"/>
      <c r="L3490" s="230"/>
      <c r="M3490" s="230"/>
      <c r="N3490" s="230"/>
      <c r="O3490" s="230"/>
    </row>
    <row r="3491" spans="11:15" ht="11.25">
      <c r="K3491" s="230"/>
      <c r="L3491" s="230"/>
      <c r="M3491" s="230"/>
      <c r="N3491" s="230"/>
      <c r="O3491" s="230"/>
    </row>
    <row r="3492" spans="11:15" ht="11.25">
      <c r="K3492" s="230"/>
      <c r="L3492" s="230"/>
      <c r="M3492" s="230"/>
      <c r="N3492" s="230"/>
      <c r="O3492" s="230"/>
    </row>
    <row r="3493" spans="11:15" ht="11.25">
      <c r="K3493" s="230"/>
      <c r="L3493" s="230"/>
      <c r="M3493" s="230"/>
      <c r="N3493" s="230"/>
      <c r="O3493" s="230"/>
    </row>
    <row r="3494" spans="11:15" ht="11.25">
      <c r="K3494" s="230"/>
      <c r="L3494" s="230"/>
      <c r="M3494" s="230"/>
      <c r="N3494" s="230"/>
      <c r="O3494" s="230"/>
    </row>
    <row r="3495" spans="11:15" ht="11.25">
      <c r="K3495" s="230"/>
      <c r="L3495" s="230"/>
      <c r="M3495" s="230"/>
      <c r="N3495" s="230"/>
      <c r="O3495" s="230"/>
    </row>
    <row r="3496" spans="11:15" ht="11.25">
      <c r="K3496" s="230"/>
      <c r="L3496" s="230"/>
      <c r="M3496" s="230"/>
      <c r="N3496" s="230"/>
      <c r="O3496" s="230"/>
    </row>
    <row r="3497" spans="11:15" ht="11.25">
      <c r="K3497" s="230"/>
      <c r="L3497" s="230"/>
      <c r="M3497" s="230"/>
      <c r="N3497" s="230"/>
      <c r="O3497" s="230"/>
    </row>
    <row r="3498" spans="11:15" ht="11.25">
      <c r="K3498" s="230"/>
      <c r="L3498" s="230"/>
      <c r="M3498" s="230"/>
      <c r="N3498" s="230"/>
      <c r="O3498" s="230"/>
    </row>
    <row r="3499" spans="11:15" ht="11.25">
      <c r="K3499" s="230"/>
      <c r="L3499" s="230"/>
      <c r="M3499" s="230"/>
      <c r="N3499" s="230"/>
      <c r="O3499" s="230"/>
    </row>
    <row r="3500" spans="11:15" ht="11.25">
      <c r="K3500" s="230"/>
      <c r="L3500" s="230"/>
      <c r="M3500" s="230"/>
      <c r="N3500" s="230"/>
      <c r="O3500" s="230"/>
    </row>
    <row r="3501" spans="11:15" ht="11.25">
      <c r="K3501" s="230"/>
      <c r="L3501" s="230"/>
      <c r="M3501" s="230"/>
      <c r="N3501" s="230"/>
      <c r="O3501" s="230"/>
    </row>
    <row r="3502" spans="11:15" ht="11.25">
      <c r="K3502" s="230"/>
      <c r="L3502" s="230"/>
      <c r="M3502" s="230"/>
      <c r="N3502" s="230"/>
      <c r="O3502" s="230"/>
    </row>
    <row r="3503" spans="11:15" ht="11.25">
      <c r="K3503" s="230"/>
      <c r="L3503" s="230"/>
      <c r="M3503" s="230"/>
      <c r="N3503" s="230"/>
      <c r="O3503" s="230"/>
    </row>
    <row r="3504" spans="11:15" ht="11.25">
      <c r="K3504" s="230"/>
      <c r="L3504" s="230"/>
      <c r="M3504" s="230"/>
      <c r="N3504" s="230"/>
      <c r="O3504" s="230"/>
    </row>
    <row r="3505" spans="11:15" ht="11.25">
      <c r="K3505" s="230"/>
      <c r="L3505" s="230"/>
      <c r="M3505" s="230"/>
      <c r="N3505" s="230"/>
      <c r="O3505" s="230"/>
    </row>
    <row r="3506" spans="11:15" ht="11.25">
      <c r="K3506" s="230"/>
      <c r="L3506" s="230"/>
      <c r="M3506" s="230"/>
      <c r="N3506" s="230"/>
      <c r="O3506" s="230"/>
    </row>
    <row r="3507" spans="11:15" ht="11.25">
      <c r="K3507" s="230"/>
      <c r="L3507" s="230"/>
      <c r="M3507" s="230"/>
      <c r="N3507" s="230"/>
      <c r="O3507" s="230"/>
    </row>
    <row r="3508" spans="11:15" ht="11.25">
      <c r="K3508" s="230"/>
      <c r="L3508" s="230"/>
      <c r="M3508" s="230"/>
      <c r="N3508" s="230"/>
      <c r="O3508" s="230"/>
    </row>
    <row r="3509" spans="11:15" ht="11.25">
      <c r="K3509" s="230"/>
      <c r="L3509" s="230"/>
      <c r="M3509" s="230"/>
      <c r="N3509" s="230"/>
      <c r="O3509" s="230"/>
    </row>
    <row r="3510" spans="11:15" ht="11.25">
      <c r="K3510" s="230"/>
      <c r="L3510" s="230"/>
      <c r="M3510" s="230"/>
      <c r="N3510" s="230"/>
      <c r="O3510" s="230"/>
    </row>
    <row r="3511" spans="11:15" ht="11.25">
      <c r="K3511" s="230"/>
      <c r="L3511" s="230"/>
      <c r="M3511" s="230"/>
      <c r="N3511" s="230"/>
      <c r="O3511" s="230"/>
    </row>
    <row r="3512" spans="11:15" ht="11.25">
      <c r="K3512" s="230"/>
      <c r="L3512" s="230"/>
      <c r="M3512" s="230"/>
      <c r="N3512" s="230"/>
      <c r="O3512" s="230"/>
    </row>
    <row r="3513" spans="11:15" ht="11.25">
      <c r="K3513" s="230"/>
      <c r="L3513" s="230"/>
      <c r="M3513" s="230"/>
      <c r="N3513" s="230"/>
      <c r="O3513" s="230"/>
    </row>
    <row r="3514" spans="11:15" ht="11.25">
      <c r="K3514" s="230"/>
      <c r="L3514" s="230"/>
      <c r="M3514" s="230"/>
      <c r="N3514" s="230"/>
      <c r="O3514" s="230"/>
    </row>
    <row r="3515" spans="11:15" ht="11.25">
      <c r="K3515" s="230"/>
      <c r="L3515" s="230"/>
      <c r="M3515" s="230"/>
      <c r="N3515" s="230"/>
      <c r="O3515" s="230"/>
    </row>
    <row r="3516" spans="11:15" ht="11.25">
      <c r="K3516" s="230"/>
      <c r="L3516" s="230"/>
      <c r="M3516" s="230"/>
      <c r="N3516" s="230"/>
      <c r="O3516" s="230"/>
    </row>
    <row r="3517" spans="11:15" ht="11.25">
      <c r="K3517" s="230"/>
      <c r="L3517" s="230"/>
      <c r="M3517" s="230"/>
      <c r="N3517" s="230"/>
      <c r="O3517" s="230"/>
    </row>
    <row r="3518" spans="11:15" ht="11.25">
      <c r="K3518" s="230"/>
      <c r="L3518" s="230"/>
      <c r="M3518" s="230"/>
      <c r="N3518" s="230"/>
      <c r="O3518" s="230"/>
    </row>
    <row r="3519" spans="11:15" ht="11.25">
      <c r="K3519" s="230"/>
      <c r="L3519" s="230"/>
      <c r="M3519" s="230"/>
      <c r="N3519" s="230"/>
      <c r="O3519" s="230"/>
    </row>
    <row r="3520" spans="11:15" ht="11.25">
      <c r="K3520" s="230"/>
      <c r="L3520" s="230"/>
      <c r="M3520" s="230"/>
      <c r="N3520" s="230"/>
      <c r="O3520" s="230"/>
    </row>
    <row r="3521" spans="11:15" ht="11.25">
      <c r="K3521" s="230"/>
      <c r="L3521" s="230"/>
      <c r="M3521" s="230"/>
      <c r="N3521" s="230"/>
      <c r="O3521" s="230"/>
    </row>
    <row r="3522" spans="11:15" ht="11.25">
      <c r="K3522" s="230"/>
      <c r="L3522" s="230"/>
      <c r="M3522" s="230"/>
      <c r="N3522" s="230"/>
      <c r="O3522" s="230"/>
    </row>
    <row r="3523" spans="11:15" ht="11.25">
      <c r="K3523" s="230"/>
      <c r="L3523" s="230"/>
      <c r="M3523" s="230"/>
      <c r="N3523" s="230"/>
      <c r="O3523" s="230"/>
    </row>
    <row r="3524" spans="11:15" ht="11.25">
      <c r="K3524" s="230"/>
      <c r="L3524" s="230"/>
      <c r="M3524" s="230"/>
      <c r="N3524" s="230"/>
      <c r="O3524" s="230"/>
    </row>
    <row r="3525" spans="11:15" ht="11.25">
      <c r="K3525" s="230"/>
      <c r="L3525" s="230"/>
      <c r="M3525" s="230"/>
      <c r="N3525" s="230"/>
      <c r="O3525" s="230"/>
    </row>
    <row r="3526" spans="11:15" ht="11.25">
      <c r="K3526" s="230"/>
      <c r="L3526" s="230"/>
      <c r="M3526" s="230"/>
      <c r="N3526" s="230"/>
      <c r="O3526" s="230"/>
    </row>
    <row r="3527" spans="11:15" ht="11.25">
      <c r="K3527" s="230"/>
      <c r="L3527" s="230"/>
      <c r="M3527" s="230"/>
      <c r="N3527" s="230"/>
      <c r="O3527" s="230"/>
    </row>
    <row r="3528" spans="11:15" ht="11.25">
      <c r="K3528" s="230"/>
      <c r="L3528" s="230"/>
      <c r="M3528" s="230"/>
      <c r="N3528" s="230"/>
      <c r="O3528" s="230"/>
    </row>
    <row r="3529" spans="11:15" ht="11.25">
      <c r="K3529" s="230"/>
      <c r="L3529" s="230"/>
      <c r="M3529" s="230"/>
      <c r="N3529" s="230"/>
      <c r="O3529" s="230"/>
    </row>
    <row r="3530" spans="11:15" ht="11.25">
      <c r="K3530" s="230"/>
      <c r="L3530" s="230"/>
      <c r="M3530" s="230"/>
      <c r="N3530" s="230"/>
      <c r="O3530" s="230"/>
    </row>
    <row r="3531" spans="11:15" ht="11.25">
      <c r="K3531" s="230"/>
      <c r="L3531" s="230"/>
      <c r="M3531" s="230"/>
      <c r="N3531" s="230"/>
      <c r="O3531" s="230"/>
    </row>
    <row r="3532" spans="11:15" ht="11.25">
      <c r="K3532" s="230"/>
      <c r="L3532" s="230"/>
      <c r="M3532" s="230"/>
      <c r="N3532" s="230"/>
      <c r="O3532" s="230"/>
    </row>
    <row r="3533" spans="11:15" ht="11.25">
      <c r="K3533" s="230"/>
      <c r="L3533" s="230"/>
      <c r="M3533" s="230"/>
      <c r="N3533" s="230"/>
      <c r="O3533" s="230"/>
    </row>
    <row r="3534" spans="11:15" ht="11.25">
      <c r="K3534" s="230"/>
      <c r="L3534" s="230"/>
      <c r="M3534" s="230"/>
      <c r="N3534" s="230"/>
      <c r="O3534" s="230"/>
    </row>
    <row r="3535" spans="11:15" ht="11.25">
      <c r="K3535" s="230"/>
      <c r="L3535" s="230"/>
      <c r="M3535" s="230"/>
      <c r="N3535" s="230"/>
      <c r="O3535" s="230"/>
    </row>
    <row r="3536" spans="11:15" ht="11.25">
      <c r="K3536" s="230"/>
      <c r="L3536" s="230"/>
      <c r="M3536" s="230"/>
      <c r="N3536" s="230"/>
      <c r="O3536" s="230"/>
    </row>
    <row r="3537" spans="11:15" ht="11.25">
      <c r="K3537" s="230"/>
      <c r="L3537" s="230"/>
      <c r="M3537" s="230"/>
      <c r="N3537" s="230"/>
      <c r="O3537" s="230"/>
    </row>
    <row r="3538" spans="11:15" ht="11.25">
      <c r="K3538" s="230"/>
      <c r="L3538" s="230"/>
      <c r="M3538" s="230"/>
      <c r="N3538" s="230"/>
      <c r="O3538" s="230"/>
    </row>
    <row r="3539" spans="11:15" ht="11.25">
      <c r="K3539" s="230"/>
      <c r="L3539" s="230"/>
      <c r="M3539" s="230"/>
      <c r="N3539" s="230"/>
      <c r="O3539" s="230"/>
    </row>
    <row r="3540" spans="11:15" ht="11.25">
      <c r="K3540" s="230"/>
      <c r="L3540" s="230"/>
      <c r="M3540" s="230"/>
      <c r="N3540" s="230"/>
      <c r="O3540" s="230"/>
    </row>
    <row r="3541" spans="11:15" ht="11.25">
      <c r="K3541" s="230"/>
      <c r="L3541" s="230"/>
      <c r="M3541" s="230"/>
      <c r="N3541" s="230"/>
      <c r="O3541" s="230"/>
    </row>
    <row r="3542" spans="11:15" ht="11.25">
      <c r="K3542" s="230"/>
      <c r="L3542" s="230"/>
      <c r="M3542" s="230"/>
      <c r="N3542" s="230"/>
      <c r="O3542" s="230"/>
    </row>
    <row r="3543" spans="11:15" ht="11.25">
      <c r="K3543" s="230"/>
      <c r="L3543" s="230"/>
      <c r="M3543" s="230"/>
      <c r="N3543" s="230"/>
      <c r="O3543" s="230"/>
    </row>
    <row r="3544" spans="11:15" ht="11.25">
      <c r="K3544" s="230"/>
      <c r="L3544" s="230"/>
      <c r="M3544" s="230"/>
      <c r="N3544" s="230"/>
      <c r="O3544" s="230"/>
    </row>
    <row r="3545" spans="11:15" ht="11.25">
      <c r="K3545" s="230"/>
      <c r="L3545" s="230"/>
      <c r="M3545" s="230"/>
      <c r="N3545" s="230"/>
      <c r="O3545" s="230"/>
    </row>
    <row r="3546" spans="11:15" ht="11.25">
      <c r="K3546" s="230"/>
      <c r="L3546" s="230"/>
      <c r="M3546" s="230"/>
      <c r="N3546" s="230"/>
      <c r="O3546" s="230"/>
    </row>
    <row r="3547" spans="11:15" ht="11.25">
      <c r="K3547" s="230"/>
      <c r="L3547" s="230"/>
      <c r="M3547" s="230"/>
      <c r="N3547" s="230"/>
      <c r="O3547" s="230"/>
    </row>
    <row r="3548" spans="11:15" ht="11.25">
      <c r="K3548" s="230"/>
      <c r="L3548" s="230"/>
      <c r="M3548" s="230"/>
      <c r="N3548" s="230"/>
      <c r="O3548" s="230"/>
    </row>
    <row r="3549" spans="11:15" ht="11.25">
      <c r="K3549" s="230"/>
      <c r="L3549" s="230"/>
      <c r="M3549" s="230"/>
      <c r="N3549" s="230"/>
      <c r="O3549" s="230"/>
    </row>
    <row r="3550" spans="11:15" ht="11.25">
      <c r="K3550" s="230"/>
      <c r="L3550" s="230"/>
      <c r="M3550" s="230"/>
      <c r="N3550" s="230"/>
      <c r="O3550" s="230"/>
    </row>
    <row r="3551" spans="11:15" ht="11.25">
      <c r="K3551" s="230"/>
      <c r="L3551" s="230"/>
      <c r="M3551" s="230"/>
      <c r="N3551" s="230"/>
      <c r="O3551" s="230"/>
    </row>
    <row r="3552" spans="11:15" ht="11.25">
      <c r="K3552" s="230"/>
      <c r="L3552" s="230"/>
      <c r="M3552" s="230"/>
      <c r="N3552" s="230"/>
      <c r="O3552" s="230"/>
    </row>
    <row r="3553" spans="11:15" ht="11.25">
      <c r="K3553" s="230"/>
      <c r="L3553" s="230"/>
      <c r="M3553" s="230"/>
      <c r="N3553" s="230"/>
      <c r="O3553" s="230"/>
    </row>
    <row r="3554" spans="11:15" ht="11.25">
      <c r="K3554" s="230"/>
      <c r="L3554" s="230"/>
      <c r="M3554" s="230"/>
      <c r="N3554" s="230"/>
      <c r="O3554" s="230"/>
    </row>
    <row r="3555" spans="11:15" ht="11.25">
      <c r="K3555" s="230"/>
      <c r="L3555" s="230"/>
      <c r="M3555" s="230"/>
      <c r="N3555" s="230"/>
      <c r="O3555" s="230"/>
    </row>
    <row r="3556" spans="11:15" ht="11.25">
      <c r="K3556" s="230"/>
      <c r="L3556" s="230"/>
      <c r="M3556" s="230"/>
      <c r="N3556" s="230"/>
      <c r="O3556" s="230"/>
    </row>
    <row r="3557" spans="11:15" ht="11.25">
      <c r="K3557" s="230"/>
      <c r="L3557" s="230"/>
      <c r="M3557" s="230"/>
      <c r="N3557" s="230"/>
      <c r="O3557" s="230"/>
    </row>
    <row r="3558" spans="11:15" ht="11.25">
      <c r="K3558" s="230"/>
      <c r="L3558" s="230"/>
      <c r="M3558" s="230"/>
      <c r="N3558" s="230"/>
      <c r="O3558" s="230"/>
    </row>
    <row r="3559" spans="11:15" ht="11.25">
      <c r="K3559" s="230"/>
      <c r="L3559" s="230"/>
      <c r="M3559" s="230"/>
      <c r="N3559" s="230"/>
      <c r="O3559" s="230"/>
    </row>
    <row r="3560" spans="11:15" ht="11.25">
      <c r="K3560" s="230"/>
      <c r="L3560" s="230"/>
      <c r="M3560" s="230"/>
      <c r="N3560" s="230"/>
      <c r="O3560" s="230"/>
    </row>
    <row r="3561" spans="11:15" ht="11.25">
      <c r="K3561" s="230"/>
      <c r="L3561" s="230"/>
      <c r="M3561" s="230"/>
      <c r="N3561" s="230"/>
      <c r="O3561" s="230"/>
    </row>
    <row r="3562" spans="11:15" ht="11.25">
      <c r="K3562" s="230"/>
      <c r="L3562" s="230"/>
      <c r="M3562" s="230"/>
      <c r="N3562" s="230"/>
      <c r="O3562" s="230"/>
    </row>
    <row r="3563" spans="11:15" ht="11.25">
      <c r="K3563" s="230"/>
      <c r="L3563" s="230"/>
      <c r="M3563" s="230"/>
      <c r="N3563" s="230"/>
      <c r="O3563" s="230"/>
    </row>
    <row r="3564" spans="11:15" ht="11.25">
      <c r="K3564" s="230"/>
      <c r="L3564" s="230"/>
      <c r="M3564" s="230"/>
      <c r="N3564" s="230"/>
      <c r="O3564" s="230"/>
    </row>
    <row r="3565" spans="11:15" ht="11.25">
      <c r="K3565" s="230"/>
      <c r="L3565" s="230"/>
      <c r="M3565" s="230"/>
      <c r="N3565" s="230"/>
      <c r="O3565" s="230"/>
    </row>
    <row r="3566" spans="11:15" ht="11.25">
      <c r="K3566" s="230"/>
      <c r="L3566" s="230"/>
      <c r="M3566" s="230"/>
      <c r="N3566" s="230"/>
      <c r="O3566" s="230"/>
    </row>
    <row r="3567" spans="11:15" ht="11.25">
      <c r="K3567" s="230"/>
      <c r="L3567" s="230"/>
      <c r="M3567" s="230"/>
      <c r="N3567" s="230"/>
      <c r="O3567" s="230"/>
    </row>
    <row r="3568" spans="11:15" ht="11.25">
      <c r="K3568" s="230"/>
      <c r="L3568" s="230"/>
      <c r="M3568" s="230"/>
      <c r="N3568" s="230"/>
      <c r="O3568" s="230"/>
    </row>
    <row r="3569" spans="11:15" ht="11.25">
      <c r="K3569" s="230"/>
      <c r="L3569" s="230"/>
      <c r="M3569" s="230"/>
      <c r="N3569" s="230"/>
      <c r="O3569" s="230"/>
    </row>
    <row r="3570" spans="11:15" ht="11.25">
      <c r="K3570" s="230"/>
      <c r="L3570" s="230"/>
      <c r="M3570" s="230"/>
      <c r="N3570" s="230"/>
      <c r="O3570" s="230"/>
    </row>
    <row r="3571" spans="11:15" ht="11.25">
      <c r="K3571" s="230"/>
      <c r="L3571" s="230"/>
      <c r="M3571" s="230"/>
      <c r="N3571" s="230"/>
      <c r="O3571" s="230"/>
    </row>
    <row r="3572" spans="11:15" ht="11.25">
      <c r="K3572" s="230"/>
      <c r="L3572" s="230"/>
      <c r="M3572" s="230"/>
      <c r="N3572" s="230"/>
      <c r="O3572" s="230"/>
    </row>
    <row r="3573" spans="11:15" ht="11.25">
      <c r="K3573" s="230"/>
      <c r="L3573" s="230"/>
      <c r="M3573" s="230"/>
      <c r="N3573" s="230"/>
      <c r="O3573" s="230"/>
    </row>
    <row r="3574" spans="11:15" ht="11.25">
      <c r="K3574" s="230"/>
      <c r="L3574" s="230"/>
      <c r="M3574" s="230"/>
      <c r="N3574" s="230"/>
      <c r="O3574" s="230"/>
    </row>
    <row r="3575" spans="11:15" ht="11.25">
      <c r="K3575" s="230"/>
      <c r="L3575" s="230"/>
      <c r="M3575" s="230"/>
      <c r="N3575" s="230"/>
      <c r="O3575" s="230"/>
    </row>
    <row r="3576" spans="11:15" ht="11.25">
      <c r="K3576" s="230"/>
      <c r="L3576" s="230"/>
      <c r="M3576" s="230"/>
      <c r="N3576" s="230"/>
      <c r="O3576" s="230"/>
    </row>
    <row r="3577" spans="11:15" ht="11.25">
      <c r="K3577" s="230"/>
      <c r="L3577" s="230"/>
      <c r="M3577" s="230"/>
      <c r="N3577" s="230"/>
      <c r="O3577" s="230"/>
    </row>
    <row r="3578" spans="11:15" ht="11.25">
      <c r="K3578" s="230"/>
      <c r="L3578" s="230"/>
      <c r="M3578" s="230"/>
      <c r="N3578" s="230"/>
      <c r="O3578" s="230"/>
    </row>
    <row r="3579" spans="11:15" ht="11.25">
      <c r="K3579" s="230"/>
      <c r="L3579" s="230"/>
      <c r="M3579" s="230"/>
      <c r="N3579" s="230"/>
      <c r="O3579" s="230"/>
    </row>
    <row r="3580" spans="11:15" ht="11.25">
      <c r="K3580" s="230"/>
      <c r="L3580" s="230"/>
      <c r="M3580" s="230"/>
      <c r="N3580" s="230"/>
      <c r="O3580" s="230"/>
    </row>
    <row r="3581" spans="11:15" ht="11.25">
      <c r="K3581" s="230"/>
      <c r="L3581" s="230"/>
      <c r="M3581" s="230"/>
      <c r="N3581" s="230"/>
      <c r="O3581" s="230"/>
    </row>
    <row r="3582" spans="11:15" ht="11.25">
      <c r="K3582" s="230"/>
      <c r="L3582" s="230"/>
      <c r="M3582" s="230"/>
      <c r="N3582" s="230"/>
      <c r="O3582" s="230"/>
    </row>
    <row r="3583" spans="11:15" ht="11.25">
      <c r="K3583" s="230"/>
      <c r="L3583" s="230"/>
      <c r="M3583" s="230"/>
      <c r="N3583" s="230"/>
      <c r="O3583" s="230"/>
    </row>
    <row r="3584" spans="11:15" ht="11.25">
      <c r="K3584" s="230"/>
      <c r="L3584" s="230"/>
      <c r="M3584" s="230"/>
      <c r="N3584" s="230"/>
      <c r="O3584" s="230"/>
    </row>
    <row r="3585" spans="11:15" ht="11.25">
      <c r="K3585" s="230"/>
      <c r="L3585" s="230"/>
      <c r="M3585" s="230"/>
      <c r="N3585" s="230"/>
      <c r="O3585" s="230"/>
    </row>
    <row r="3586" spans="11:15" ht="11.25">
      <c r="K3586" s="230"/>
      <c r="L3586" s="230"/>
      <c r="M3586" s="230"/>
      <c r="N3586" s="230"/>
      <c r="O3586" s="230"/>
    </row>
    <row r="3587" spans="11:15" ht="11.25">
      <c r="K3587" s="230"/>
      <c r="L3587" s="230"/>
      <c r="M3587" s="230"/>
      <c r="N3587" s="230"/>
      <c r="O3587" s="230"/>
    </row>
    <row r="3588" spans="11:15" ht="11.25">
      <c r="K3588" s="230"/>
      <c r="L3588" s="230"/>
      <c r="M3588" s="230"/>
      <c r="N3588" s="230"/>
      <c r="O3588" s="230"/>
    </row>
    <row r="3589" spans="11:15" ht="11.25">
      <c r="K3589" s="230"/>
      <c r="L3589" s="230"/>
      <c r="M3589" s="230"/>
      <c r="N3589" s="230"/>
      <c r="O3589" s="230"/>
    </row>
    <row r="3590" spans="11:15" ht="11.25">
      <c r="K3590" s="230"/>
      <c r="L3590" s="230"/>
      <c r="M3590" s="230"/>
      <c r="N3590" s="230"/>
      <c r="O3590" s="230"/>
    </row>
    <row r="3591" spans="11:15" ht="11.25">
      <c r="K3591" s="230"/>
      <c r="L3591" s="230"/>
      <c r="M3591" s="230"/>
      <c r="N3591" s="230"/>
      <c r="O3591" s="230"/>
    </row>
    <row r="3592" spans="11:15" ht="11.25">
      <c r="K3592" s="230"/>
      <c r="L3592" s="230"/>
      <c r="M3592" s="230"/>
      <c r="N3592" s="230"/>
      <c r="O3592" s="230"/>
    </row>
    <row r="3593" spans="11:15" ht="11.25">
      <c r="K3593" s="230"/>
      <c r="L3593" s="230"/>
      <c r="M3593" s="230"/>
      <c r="N3593" s="230"/>
      <c r="O3593" s="230"/>
    </row>
    <row r="3594" spans="11:15" ht="11.25">
      <c r="K3594" s="230"/>
      <c r="L3594" s="230"/>
      <c r="M3594" s="230"/>
      <c r="N3594" s="230"/>
      <c r="O3594" s="230"/>
    </row>
    <row r="3595" spans="11:15" ht="11.25">
      <c r="K3595" s="230"/>
      <c r="L3595" s="230"/>
      <c r="M3595" s="230"/>
      <c r="N3595" s="230"/>
      <c r="O3595" s="230"/>
    </row>
    <row r="3596" spans="11:15" ht="11.25">
      <c r="K3596" s="230"/>
      <c r="L3596" s="230"/>
      <c r="M3596" s="230"/>
      <c r="N3596" s="230"/>
      <c r="O3596" s="230"/>
    </row>
    <row r="3597" spans="11:15" ht="11.25">
      <c r="K3597" s="230"/>
      <c r="L3597" s="230"/>
      <c r="M3597" s="230"/>
      <c r="N3597" s="230"/>
      <c r="O3597" s="230"/>
    </row>
    <row r="3598" spans="11:15" ht="11.25">
      <c r="K3598" s="230"/>
      <c r="L3598" s="230"/>
      <c r="M3598" s="230"/>
      <c r="N3598" s="230"/>
      <c r="O3598" s="230"/>
    </row>
    <row r="3599" spans="11:15" ht="11.25">
      <c r="K3599" s="230"/>
      <c r="L3599" s="230"/>
      <c r="M3599" s="230"/>
      <c r="N3599" s="230"/>
      <c r="O3599" s="230"/>
    </row>
    <row r="3600" spans="11:15" ht="11.25">
      <c r="K3600" s="230"/>
      <c r="L3600" s="230"/>
      <c r="M3600" s="230"/>
      <c r="N3600" s="230"/>
      <c r="O3600" s="230"/>
    </row>
    <row r="3601" spans="11:15" ht="11.25">
      <c r="K3601" s="230"/>
      <c r="L3601" s="230"/>
      <c r="M3601" s="230"/>
      <c r="N3601" s="230"/>
      <c r="O3601" s="230"/>
    </row>
    <row r="3602" spans="11:15" ht="11.25">
      <c r="K3602" s="230"/>
      <c r="L3602" s="230"/>
      <c r="M3602" s="230"/>
      <c r="N3602" s="230"/>
      <c r="O3602" s="230"/>
    </row>
    <row r="3603" spans="11:15" ht="11.25">
      <c r="K3603" s="230"/>
      <c r="L3603" s="230"/>
      <c r="M3603" s="230"/>
      <c r="N3603" s="230"/>
      <c r="O3603" s="230"/>
    </row>
    <row r="3604" spans="11:15" ht="11.25">
      <c r="K3604" s="230"/>
      <c r="L3604" s="230"/>
      <c r="M3604" s="230"/>
      <c r="N3604" s="230"/>
      <c r="O3604" s="230"/>
    </row>
    <row r="3605" spans="11:15" ht="11.25">
      <c r="K3605" s="230"/>
      <c r="L3605" s="230"/>
      <c r="M3605" s="230"/>
      <c r="N3605" s="230"/>
      <c r="O3605" s="230"/>
    </row>
    <row r="3606" spans="11:15" ht="11.25">
      <c r="K3606" s="230"/>
      <c r="L3606" s="230"/>
      <c r="M3606" s="230"/>
      <c r="N3606" s="230"/>
      <c r="O3606" s="230"/>
    </row>
    <row r="3607" spans="11:15" ht="11.25">
      <c r="K3607" s="230"/>
      <c r="L3607" s="230"/>
      <c r="M3607" s="230"/>
      <c r="N3607" s="230"/>
      <c r="O3607" s="230"/>
    </row>
    <row r="3608" spans="11:15" ht="11.25">
      <c r="K3608" s="230"/>
      <c r="L3608" s="230"/>
      <c r="M3608" s="230"/>
      <c r="N3608" s="230"/>
      <c r="O3608" s="230"/>
    </row>
    <row r="3609" spans="11:15" ht="11.25">
      <c r="K3609" s="230"/>
      <c r="L3609" s="230"/>
      <c r="M3609" s="230"/>
      <c r="N3609" s="230"/>
      <c r="O3609" s="230"/>
    </row>
    <row r="3610" spans="11:15" ht="11.25">
      <c r="K3610" s="230"/>
      <c r="L3610" s="230"/>
      <c r="M3610" s="230"/>
      <c r="N3610" s="230"/>
      <c r="O3610" s="230"/>
    </row>
    <row r="3611" spans="11:15" ht="11.25">
      <c r="K3611" s="230"/>
      <c r="L3611" s="230"/>
      <c r="M3611" s="230"/>
      <c r="N3611" s="230"/>
      <c r="O3611" s="230"/>
    </row>
    <row r="3612" spans="11:15" ht="11.25">
      <c r="K3612" s="230"/>
      <c r="L3612" s="230"/>
      <c r="M3612" s="230"/>
      <c r="N3612" s="230"/>
      <c r="O3612" s="230"/>
    </row>
    <row r="3613" spans="11:15" ht="11.25">
      <c r="K3613" s="230"/>
      <c r="L3613" s="230"/>
      <c r="M3613" s="230"/>
      <c r="N3613" s="230"/>
      <c r="O3613" s="230"/>
    </row>
    <row r="3614" spans="11:15" ht="11.25">
      <c r="K3614" s="230"/>
      <c r="L3614" s="230"/>
      <c r="M3614" s="230"/>
      <c r="N3614" s="230"/>
      <c r="O3614" s="230"/>
    </row>
    <row r="3615" spans="11:15" ht="11.25">
      <c r="K3615" s="230"/>
      <c r="L3615" s="230"/>
      <c r="M3615" s="230"/>
      <c r="N3615" s="230"/>
      <c r="O3615" s="230"/>
    </row>
    <row r="3616" spans="11:15" ht="11.25">
      <c r="K3616" s="230"/>
      <c r="L3616" s="230"/>
      <c r="M3616" s="230"/>
      <c r="N3616" s="230"/>
      <c r="O3616" s="230"/>
    </row>
    <row r="3617" spans="11:15" ht="11.25">
      <c r="K3617" s="230"/>
      <c r="L3617" s="230"/>
      <c r="M3617" s="230"/>
      <c r="N3617" s="230"/>
      <c r="O3617" s="230"/>
    </row>
    <row r="3618" spans="11:15" ht="11.25">
      <c r="K3618" s="230"/>
      <c r="L3618" s="230"/>
      <c r="M3618" s="230"/>
      <c r="N3618" s="230"/>
      <c r="O3618" s="230"/>
    </row>
    <row r="3619" spans="11:15" ht="11.25">
      <c r="K3619" s="230"/>
      <c r="L3619" s="230"/>
      <c r="M3619" s="230"/>
      <c r="N3619" s="230"/>
      <c r="O3619" s="230"/>
    </row>
    <row r="3620" spans="11:15" ht="11.25">
      <c r="K3620" s="230"/>
      <c r="L3620" s="230"/>
      <c r="M3620" s="230"/>
      <c r="N3620" s="230"/>
      <c r="O3620" s="230"/>
    </row>
    <row r="3621" spans="11:15" ht="11.25">
      <c r="K3621" s="230"/>
      <c r="L3621" s="230"/>
      <c r="M3621" s="230"/>
      <c r="N3621" s="230"/>
      <c r="O3621" s="230"/>
    </row>
    <row r="3622" spans="11:15" ht="11.25">
      <c r="K3622" s="230"/>
      <c r="L3622" s="230"/>
      <c r="M3622" s="230"/>
      <c r="N3622" s="230"/>
      <c r="O3622" s="230"/>
    </row>
    <row r="3623" spans="11:15" ht="11.25">
      <c r="K3623" s="230"/>
      <c r="L3623" s="230"/>
      <c r="M3623" s="230"/>
      <c r="N3623" s="230"/>
      <c r="O3623" s="230"/>
    </row>
    <row r="3624" spans="11:15" ht="11.25">
      <c r="K3624" s="230"/>
      <c r="L3624" s="230"/>
      <c r="M3624" s="230"/>
      <c r="N3624" s="230"/>
      <c r="O3624" s="230"/>
    </row>
    <row r="3625" spans="11:15" ht="11.25">
      <c r="K3625" s="230"/>
      <c r="L3625" s="230"/>
      <c r="M3625" s="230"/>
      <c r="N3625" s="230"/>
      <c r="O3625" s="230"/>
    </row>
    <row r="3626" spans="11:15" ht="11.25">
      <c r="K3626" s="230"/>
      <c r="L3626" s="230"/>
      <c r="M3626" s="230"/>
      <c r="N3626" s="230"/>
      <c r="O3626" s="230"/>
    </row>
    <row r="3627" spans="11:15" ht="11.25">
      <c r="K3627" s="230"/>
      <c r="L3627" s="230"/>
      <c r="M3627" s="230"/>
      <c r="N3627" s="230"/>
      <c r="O3627" s="230"/>
    </row>
    <row r="3628" spans="11:15" ht="11.25">
      <c r="K3628" s="230"/>
      <c r="L3628" s="230"/>
      <c r="M3628" s="230"/>
      <c r="N3628" s="230"/>
      <c r="O3628" s="230"/>
    </row>
    <row r="3629" spans="11:15" ht="11.25">
      <c r="K3629" s="230"/>
      <c r="L3629" s="230"/>
      <c r="M3629" s="230"/>
      <c r="N3629" s="230"/>
      <c r="O3629" s="230"/>
    </row>
    <row r="3630" spans="11:15" ht="11.25">
      <c r="K3630" s="230"/>
      <c r="L3630" s="230"/>
      <c r="M3630" s="230"/>
      <c r="N3630" s="230"/>
      <c r="O3630" s="230"/>
    </row>
    <row r="3631" spans="11:15" ht="11.25">
      <c r="K3631" s="230"/>
      <c r="L3631" s="230"/>
      <c r="M3631" s="230"/>
      <c r="N3631" s="230"/>
      <c r="O3631" s="230"/>
    </row>
    <row r="3632" spans="11:15" ht="11.25">
      <c r="K3632" s="230"/>
      <c r="L3632" s="230"/>
      <c r="M3632" s="230"/>
      <c r="N3632" s="230"/>
      <c r="O3632" s="230"/>
    </row>
    <row r="3633" spans="11:15" ht="11.25">
      <c r="K3633" s="230"/>
      <c r="L3633" s="230"/>
      <c r="M3633" s="230"/>
      <c r="N3633" s="230"/>
      <c r="O3633" s="230"/>
    </row>
    <row r="3634" spans="11:15" ht="11.25">
      <c r="K3634" s="230"/>
      <c r="L3634" s="230"/>
      <c r="M3634" s="230"/>
      <c r="N3634" s="230"/>
      <c r="O3634" s="230"/>
    </row>
    <row r="3635" spans="11:15" ht="11.25">
      <c r="K3635" s="230"/>
      <c r="L3635" s="230"/>
      <c r="M3635" s="230"/>
      <c r="N3635" s="230"/>
      <c r="O3635" s="230"/>
    </row>
    <row r="3636" spans="11:15" ht="11.25">
      <c r="K3636" s="230"/>
      <c r="L3636" s="230"/>
      <c r="M3636" s="230"/>
      <c r="N3636" s="230"/>
      <c r="O3636" s="230"/>
    </row>
    <row r="3637" spans="11:15" ht="11.25">
      <c r="K3637" s="230"/>
      <c r="L3637" s="230"/>
      <c r="M3637" s="230"/>
      <c r="N3637" s="230"/>
      <c r="O3637" s="230"/>
    </row>
    <row r="3638" spans="11:15" ht="11.25">
      <c r="K3638" s="230"/>
      <c r="L3638" s="230"/>
      <c r="M3638" s="230"/>
      <c r="N3638" s="230"/>
      <c r="O3638" s="230"/>
    </row>
    <row r="3639" spans="11:15" ht="11.25">
      <c r="K3639" s="230"/>
      <c r="L3639" s="230"/>
      <c r="M3639" s="230"/>
      <c r="N3639" s="230"/>
      <c r="O3639" s="230"/>
    </row>
    <row r="3640" spans="11:15" ht="11.25">
      <c r="K3640" s="230"/>
      <c r="L3640" s="230"/>
      <c r="M3640" s="230"/>
      <c r="N3640" s="230"/>
      <c r="O3640" s="230"/>
    </row>
    <row r="3641" spans="11:15" ht="11.25">
      <c r="K3641" s="230"/>
      <c r="L3641" s="230"/>
      <c r="M3641" s="230"/>
      <c r="N3641" s="230"/>
      <c r="O3641" s="230"/>
    </row>
    <row r="3642" spans="11:15" ht="11.25">
      <c r="K3642" s="230"/>
      <c r="L3642" s="230"/>
      <c r="M3642" s="230"/>
      <c r="N3642" s="230"/>
      <c r="O3642" s="230"/>
    </row>
    <row r="3643" spans="11:15" ht="11.25">
      <c r="K3643" s="230"/>
      <c r="L3643" s="230"/>
      <c r="M3643" s="230"/>
      <c r="N3643" s="230"/>
      <c r="O3643" s="230"/>
    </row>
    <row r="3644" spans="11:15" ht="11.25">
      <c r="K3644" s="230"/>
      <c r="L3644" s="230"/>
      <c r="M3644" s="230"/>
      <c r="N3644" s="230"/>
      <c r="O3644" s="230"/>
    </row>
    <row r="3645" spans="11:15" ht="11.25">
      <c r="K3645" s="230"/>
      <c r="L3645" s="230"/>
      <c r="M3645" s="230"/>
      <c r="N3645" s="230"/>
      <c r="O3645" s="230"/>
    </row>
    <row r="3646" spans="11:15" ht="11.25">
      <c r="K3646" s="230"/>
      <c r="L3646" s="230"/>
      <c r="M3646" s="230"/>
      <c r="N3646" s="230"/>
      <c r="O3646" s="230"/>
    </row>
    <row r="3647" spans="11:15" ht="11.25">
      <c r="K3647" s="230"/>
      <c r="L3647" s="230"/>
      <c r="M3647" s="230"/>
      <c r="N3647" s="230"/>
      <c r="O3647" s="230"/>
    </row>
    <row r="3648" spans="11:15" ht="11.25">
      <c r="K3648" s="230"/>
      <c r="L3648" s="230"/>
      <c r="M3648" s="230"/>
      <c r="N3648" s="230"/>
      <c r="O3648" s="230"/>
    </row>
    <row r="3649" spans="11:15" ht="11.25">
      <c r="K3649" s="230"/>
      <c r="L3649" s="230"/>
      <c r="M3649" s="230"/>
      <c r="N3649" s="230"/>
      <c r="O3649" s="230"/>
    </row>
    <row r="3650" spans="11:15" ht="11.25">
      <c r="K3650" s="230"/>
      <c r="L3650" s="230"/>
      <c r="M3650" s="230"/>
      <c r="N3650" s="230"/>
      <c r="O3650" s="230"/>
    </row>
    <row r="3651" spans="11:15" ht="11.25">
      <c r="K3651" s="230"/>
      <c r="L3651" s="230"/>
      <c r="M3651" s="230"/>
      <c r="N3651" s="230"/>
      <c r="O3651" s="230"/>
    </row>
    <row r="3652" spans="11:15" ht="11.25">
      <c r="K3652" s="230"/>
      <c r="L3652" s="230"/>
      <c r="M3652" s="230"/>
      <c r="N3652" s="230"/>
      <c r="O3652" s="230"/>
    </row>
    <row r="3653" spans="11:15" ht="11.25">
      <c r="K3653" s="230"/>
      <c r="L3653" s="230"/>
      <c r="M3653" s="230"/>
      <c r="N3653" s="230"/>
      <c r="O3653" s="230"/>
    </row>
    <row r="3654" spans="11:15" ht="11.25">
      <c r="K3654" s="230"/>
      <c r="L3654" s="230"/>
      <c r="M3654" s="230"/>
      <c r="N3654" s="230"/>
      <c r="O3654" s="230"/>
    </row>
    <row r="3655" spans="11:15" ht="11.25">
      <c r="K3655" s="230"/>
      <c r="L3655" s="230"/>
      <c r="M3655" s="230"/>
      <c r="N3655" s="230"/>
      <c r="O3655" s="230"/>
    </row>
    <row r="3656" spans="11:15" ht="11.25">
      <c r="K3656" s="230"/>
      <c r="L3656" s="230"/>
      <c r="M3656" s="230"/>
      <c r="N3656" s="230"/>
      <c r="O3656" s="230"/>
    </row>
    <row r="3657" spans="11:15" ht="11.25">
      <c r="K3657" s="230"/>
      <c r="L3657" s="230"/>
      <c r="M3657" s="230"/>
      <c r="N3657" s="230"/>
      <c r="O3657" s="230"/>
    </row>
    <row r="3658" spans="11:15" ht="11.25">
      <c r="K3658" s="230"/>
      <c r="L3658" s="230"/>
      <c r="M3658" s="230"/>
      <c r="N3658" s="230"/>
      <c r="O3658" s="230"/>
    </row>
    <row r="3659" spans="11:15" ht="11.25">
      <c r="K3659" s="230"/>
      <c r="L3659" s="230"/>
      <c r="M3659" s="230"/>
      <c r="N3659" s="230"/>
      <c r="O3659" s="230"/>
    </row>
    <row r="3660" spans="11:15" ht="11.25">
      <c r="K3660" s="230"/>
      <c r="L3660" s="230"/>
      <c r="M3660" s="230"/>
      <c r="N3660" s="230"/>
      <c r="O3660" s="230"/>
    </row>
    <row r="3661" spans="11:15" ht="11.25">
      <c r="K3661" s="230"/>
      <c r="L3661" s="230"/>
      <c r="M3661" s="230"/>
      <c r="N3661" s="230"/>
      <c r="O3661" s="230"/>
    </row>
    <row r="3662" spans="11:15" ht="11.25">
      <c r="K3662" s="230"/>
      <c r="L3662" s="230"/>
      <c r="M3662" s="230"/>
      <c r="N3662" s="230"/>
      <c r="O3662" s="230"/>
    </row>
    <row r="3663" spans="11:15" ht="11.25">
      <c r="K3663" s="230"/>
      <c r="L3663" s="230"/>
      <c r="M3663" s="230"/>
      <c r="N3663" s="230"/>
      <c r="O3663" s="230"/>
    </row>
    <row r="3664" spans="11:15" ht="11.25">
      <c r="K3664" s="230"/>
      <c r="L3664" s="230"/>
      <c r="M3664" s="230"/>
      <c r="N3664" s="230"/>
      <c r="O3664" s="230"/>
    </row>
    <row r="3665" spans="11:15" ht="11.25">
      <c r="K3665" s="230"/>
      <c r="L3665" s="230"/>
      <c r="M3665" s="230"/>
      <c r="N3665" s="230"/>
      <c r="O3665" s="230"/>
    </row>
    <row r="3666" spans="11:15" ht="11.25">
      <c r="K3666" s="230"/>
      <c r="L3666" s="230"/>
      <c r="M3666" s="230"/>
      <c r="N3666" s="230"/>
      <c r="O3666" s="230"/>
    </row>
    <row r="3667" spans="11:15" ht="11.25">
      <c r="K3667" s="230"/>
      <c r="L3667" s="230"/>
      <c r="M3667" s="230"/>
      <c r="N3667" s="230"/>
      <c r="O3667" s="230"/>
    </row>
    <row r="3668" spans="11:15" ht="11.25">
      <c r="K3668" s="230"/>
      <c r="L3668" s="230"/>
      <c r="M3668" s="230"/>
      <c r="N3668" s="230"/>
      <c r="O3668" s="230"/>
    </row>
    <row r="3669" spans="11:15" ht="11.25">
      <c r="K3669" s="230"/>
      <c r="L3669" s="230"/>
      <c r="M3669" s="230"/>
      <c r="N3669" s="230"/>
      <c r="O3669" s="230"/>
    </row>
    <row r="3670" spans="11:15" ht="11.25">
      <c r="K3670" s="230"/>
      <c r="L3670" s="230"/>
      <c r="M3670" s="230"/>
      <c r="N3670" s="230"/>
      <c r="O3670" s="230"/>
    </row>
    <row r="3671" spans="11:15" ht="11.25">
      <c r="K3671" s="230"/>
      <c r="L3671" s="230"/>
      <c r="M3671" s="230"/>
      <c r="N3671" s="230"/>
      <c r="O3671" s="230"/>
    </row>
    <row r="3672" spans="11:15" ht="11.25">
      <c r="K3672" s="230"/>
      <c r="L3672" s="230"/>
      <c r="M3672" s="230"/>
      <c r="N3672" s="230"/>
      <c r="O3672" s="230"/>
    </row>
    <row r="3673" spans="11:15" ht="11.25">
      <c r="K3673" s="230"/>
      <c r="L3673" s="230"/>
      <c r="M3673" s="230"/>
      <c r="N3673" s="230"/>
      <c r="O3673" s="230"/>
    </row>
    <row r="3674" spans="11:15" ht="11.25">
      <c r="K3674" s="230"/>
      <c r="L3674" s="230"/>
      <c r="M3674" s="230"/>
      <c r="N3674" s="230"/>
      <c r="O3674" s="230"/>
    </row>
    <row r="3675" spans="11:15" ht="11.25">
      <c r="K3675" s="230"/>
      <c r="L3675" s="230"/>
      <c r="M3675" s="230"/>
      <c r="N3675" s="230"/>
      <c r="O3675" s="230"/>
    </row>
    <row r="3676" spans="11:15" ht="11.25">
      <c r="K3676" s="230"/>
      <c r="L3676" s="230"/>
      <c r="M3676" s="230"/>
      <c r="N3676" s="230"/>
      <c r="O3676" s="230"/>
    </row>
    <row r="3677" spans="11:15" ht="11.25">
      <c r="K3677" s="230"/>
      <c r="L3677" s="230"/>
      <c r="M3677" s="230"/>
      <c r="N3677" s="230"/>
      <c r="O3677" s="230"/>
    </row>
    <row r="3678" spans="11:15" ht="11.25">
      <c r="K3678" s="230"/>
      <c r="L3678" s="230"/>
      <c r="M3678" s="230"/>
      <c r="N3678" s="230"/>
      <c r="O3678" s="230"/>
    </row>
    <row r="3679" spans="11:15" ht="11.25">
      <c r="K3679" s="230"/>
      <c r="L3679" s="230"/>
      <c r="M3679" s="230"/>
      <c r="N3679" s="230"/>
      <c r="O3679" s="230"/>
    </row>
    <row r="3680" spans="11:15" ht="11.25">
      <c r="K3680" s="230"/>
      <c r="L3680" s="230"/>
      <c r="M3680" s="230"/>
      <c r="N3680" s="230"/>
      <c r="O3680" s="230"/>
    </row>
    <row r="3681" spans="11:15" ht="11.25">
      <c r="K3681" s="230"/>
      <c r="L3681" s="230"/>
      <c r="M3681" s="230"/>
      <c r="N3681" s="230"/>
      <c r="O3681" s="230"/>
    </row>
    <row r="3682" spans="11:15" ht="11.25">
      <c r="K3682" s="230"/>
      <c r="L3682" s="230"/>
      <c r="M3682" s="230"/>
      <c r="N3682" s="230"/>
      <c r="O3682" s="230"/>
    </row>
    <row r="3683" spans="11:15" ht="11.25">
      <c r="K3683" s="230"/>
      <c r="L3683" s="230"/>
      <c r="M3683" s="230"/>
      <c r="N3683" s="230"/>
      <c r="O3683" s="230"/>
    </row>
    <row r="3684" spans="11:15" ht="11.25">
      <c r="K3684" s="230"/>
      <c r="L3684" s="230"/>
      <c r="M3684" s="230"/>
      <c r="N3684" s="230"/>
      <c r="O3684" s="230"/>
    </row>
    <row r="3685" spans="11:15" ht="11.25">
      <c r="K3685" s="230"/>
      <c r="L3685" s="230"/>
      <c r="M3685" s="230"/>
      <c r="N3685" s="230"/>
      <c r="O3685" s="230"/>
    </row>
    <row r="3686" spans="11:15" ht="11.25">
      <c r="K3686" s="230"/>
      <c r="L3686" s="230"/>
      <c r="M3686" s="230"/>
      <c r="N3686" s="230"/>
      <c r="O3686" s="230"/>
    </row>
    <row r="3687" spans="11:15" ht="11.25">
      <c r="K3687" s="230"/>
      <c r="L3687" s="230"/>
      <c r="M3687" s="230"/>
      <c r="N3687" s="230"/>
      <c r="O3687" s="230"/>
    </row>
    <row r="3688" spans="11:15" ht="11.25">
      <c r="K3688" s="230"/>
      <c r="L3688" s="230"/>
      <c r="M3688" s="230"/>
      <c r="N3688" s="230"/>
      <c r="O3688" s="230"/>
    </row>
    <row r="3689" spans="11:15" ht="11.25">
      <c r="K3689" s="230"/>
      <c r="L3689" s="230"/>
      <c r="M3689" s="230"/>
      <c r="N3689" s="230"/>
      <c r="O3689" s="230"/>
    </row>
    <row r="3690" spans="11:15" ht="11.25">
      <c r="K3690" s="230"/>
      <c r="L3690" s="230"/>
      <c r="M3690" s="230"/>
      <c r="N3690" s="230"/>
      <c r="O3690" s="230"/>
    </row>
    <row r="3691" spans="11:15" ht="11.25">
      <c r="K3691" s="230"/>
      <c r="L3691" s="230"/>
      <c r="M3691" s="230"/>
      <c r="N3691" s="230"/>
      <c r="O3691" s="230"/>
    </row>
    <row r="3692" spans="11:15" ht="11.25">
      <c r="K3692" s="230"/>
      <c r="L3692" s="230"/>
      <c r="M3692" s="230"/>
      <c r="N3692" s="230"/>
      <c r="O3692" s="230"/>
    </row>
    <row r="3693" spans="11:15" ht="11.25">
      <c r="K3693" s="230"/>
      <c r="L3693" s="230"/>
      <c r="M3693" s="230"/>
      <c r="N3693" s="230"/>
      <c r="O3693" s="230"/>
    </row>
    <row r="3694" spans="11:15" ht="11.25">
      <c r="K3694" s="230"/>
      <c r="L3694" s="230"/>
      <c r="M3694" s="230"/>
      <c r="N3694" s="230"/>
      <c r="O3694" s="230"/>
    </row>
    <row r="3695" spans="11:15" ht="11.25">
      <c r="K3695" s="230"/>
      <c r="L3695" s="230"/>
      <c r="M3695" s="230"/>
      <c r="N3695" s="230"/>
      <c r="O3695" s="230"/>
    </row>
    <row r="3696" spans="11:15" ht="11.25">
      <c r="K3696" s="230"/>
      <c r="L3696" s="230"/>
      <c r="M3696" s="230"/>
      <c r="N3696" s="230"/>
      <c r="O3696" s="230"/>
    </row>
    <row r="3697" spans="11:15" ht="11.25">
      <c r="K3697" s="230"/>
      <c r="L3697" s="230"/>
      <c r="M3697" s="230"/>
      <c r="N3697" s="230"/>
      <c r="O3697" s="230"/>
    </row>
    <row r="3698" spans="11:15" ht="11.25">
      <c r="K3698" s="230"/>
      <c r="L3698" s="230"/>
      <c r="M3698" s="230"/>
      <c r="N3698" s="230"/>
      <c r="O3698" s="230"/>
    </row>
    <row r="3699" spans="11:15" ht="11.25">
      <c r="K3699" s="230"/>
      <c r="L3699" s="230"/>
      <c r="M3699" s="230"/>
      <c r="N3699" s="230"/>
      <c r="O3699" s="230"/>
    </row>
    <row r="3700" spans="11:15" ht="11.25">
      <c r="K3700" s="230"/>
      <c r="L3700" s="230"/>
      <c r="M3700" s="230"/>
      <c r="N3700" s="230"/>
      <c r="O3700" s="230"/>
    </row>
    <row r="3701" spans="11:15" ht="11.25">
      <c r="K3701" s="230"/>
      <c r="L3701" s="230"/>
      <c r="M3701" s="230"/>
      <c r="N3701" s="230"/>
      <c r="O3701" s="230"/>
    </row>
    <row r="3702" spans="11:15" ht="11.25">
      <c r="K3702" s="230"/>
      <c r="L3702" s="230"/>
      <c r="M3702" s="230"/>
      <c r="N3702" s="230"/>
      <c r="O3702" s="230"/>
    </row>
    <row r="3703" spans="11:15" ht="11.25">
      <c r="K3703" s="230"/>
      <c r="L3703" s="230"/>
      <c r="M3703" s="230"/>
      <c r="N3703" s="230"/>
      <c r="O3703" s="230"/>
    </row>
    <row r="3704" spans="11:15" ht="11.25">
      <c r="K3704" s="230"/>
      <c r="L3704" s="230"/>
      <c r="M3704" s="230"/>
      <c r="N3704" s="230"/>
      <c r="O3704" s="230"/>
    </row>
    <row r="3705" spans="11:15" ht="11.25">
      <c r="K3705" s="230"/>
      <c r="L3705" s="230"/>
      <c r="M3705" s="230"/>
      <c r="N3705" s="230"/>
      <c r="O3705" s="230"/>
    </row>
    <row r="3706" spans="11:15" ht="11.25">
      <c r="K3706" s="230"/>
      <c r="L3706" s="230"/>
      <c r="M3706" s="230"/>
      <c r="N3706" s="230"/>
      <c r="O3706" s="230"/>
    </row>
    <row r="3707" spans="11:15" ht="11.25">
      <c r="K3707" s="230"/>
      <c r="L3707" s="230"/>
      <c r="M3707" s="230"/>
      <c r="N3707" s="230"/>
      <c r="O3707" s="230"/>
    </row>
    <row r="3708" spans="11:15" ht="11.25">
      <c r="K3708" s="230"/>
      <c r="L3708" s="230"/>
      <c r="M3708" s="230"/>
      <c r="N3708" s="230"/>
      <c r="O3708" s="230"/>
    </row>
    <row r="3709" spans="11:15" ht="11.25">
      <c r="K3709" s="230"/>
      <c r="L3709" s="230"/>
      <c r="M3709" s="230"/>
      <c r="N3709" s="230"/>
      <c r="O3709" s="230"/>
    </row>
    <row r="3710" spans="11:15" ht="11.25">
      <c r="K3710" s="230"/>
      <c r="L3710" s="230"/>
      <c r="M3710" s="230"/>
      <c r="N3710" s="230"/>
      <c r="O3710" s="230"/>
    </row>
    <row r="3711" spans="11:15" ht="11.25">
      <c r="K3711" s="230"/>
      <c r="L3711" s="230"/>
      <c r="M3711" s="230"/>
      <c r="N3711" s="230"/>
      <c r="O3711" s="230"/>
    </row>
    <row r="3712" spans="11:15" ht="11.25">
      <c r="K3712" s="230"/>
      <c r="L3712" s="230"/>
      <c r="M3712" s="230"/>
      <c r="N3712" s="230"/>
      <c r="O3712" s="230"/>
    </row>
    <row r="3713" spans="11:15" ht="11.25">
      <c r="K3713" s="230"/>
      <c r="L3713" s="230"/>
      <c r="M3713" s="230"/>
      <c r="N3713" s="230"/>
      <c r="O3713" s="230"/>
    </row>
    <row r="3714" spans="11:15" ht="11.25">
      <c r="K3714" s="230"/>
      <c r="L3714" s="230"/>
      <c r="M3714" s="230"/>
      <c r="N3714" s="230"/>
      <c r="O3714" s="230"/>
    </row>
    <row r="3715" spans="11:15" ht="11.25">
      <c r="K3715" s="230"/>
      <c r="L3715" s="230"/>
      <c r="M3715" s="230"/>
      <c r="N3715" s="230"/>
      <c r="O3715" s="230"/>
    </row>
    <row r="3716" spans="11:15" ht="11.25">
      <c r="K3716" s="230"/>
      <c r="L3716" s="230"/>
      <c r="M3716" s="230"/>
      <c r="N3716" s="230"/>
      <c r="O3716" s="230"/>
    </row>
    <row r="3717" spans="11:15" ht="11.25">
      <c r="K3717" s="230"/>
      <c r="L3717" s="230"/>
      <c r="M3717" s="230"/>
      <c r="N3717" s="230"/>
      <c r="O3717" s="230"/>
    </row>
    <row r="3718" spans="11:15" ht="11.25">
      <c r="K3718" s="230"/>
      <c r="L3718" s="230"/>
      <c r="M3718" s="230"/>
      <c r="N3718" s="230"/>
      <c r="O3718" s="230"/>
    </row>
    <row r="3719" spans="11:15" ht="11.25">
      <c r="K3719" s="230"/>
      <c r="L3719" s="230"/>
      <c r="M3719" s="230"/>
      <c r="N3719" s="230"/>
      <c r="O3719" s="230"/>
    </row>
    <row r="3720" spans="11:15" ht="11.25">
      <c r="K3720" s="230"/>
      <c r="L3720" s="230"/>
      <c r="M3720" s="230"/>
      <c r="N3720" s="230"/>
      <c r="O3720" s="230"/>
    </row>
    <row r="3721" spans="11:15" ht="11.25">
      <c r="K3721" s="230"/>
      <c r="L3721" s="230"/>
      <c r="M3721" s="230"/>
      <c r="N3721" s="230"/>
      <c r="O3721" s="230"/>
    </row>
    <row r="3722" spans="11:15" ht="11.25">
      <c r="K3722" s="230"/>
      <c r="L3722" s="230"/>
      <c r="M3722" s="230"/>
      <c r="N3722" s="230"/>
      <c r="O3722" s="230"/>
    </row>
    <row r="3723" spans="11:15" ht="11.25">
      <c r="K3723" s="230"/>
      <c r="L3723" s="230"/>
      <c r="M3723" s="230"/>
      <c r="N3723" s="230"/>
      <c r="O3723" s="230"/>
    </row>
    <row r="3724" spans="11:15" ht="11.25">
      <c r="K3724" s="230"/>
      <c r="L3724" s="230"/>
      <c r="M3724" s="230"/>
      <c r="N3724" s="230"/>
      <c r="O3724" s="230"/>
    </row>
    <row r="3725" spans="11:15" ht="11.25">
      <c r="K3725" s="230"/>
      <c r="L3725" s="230"/>
      <c r="M3725" s="230"/>
      <c r="N3725" s="230"/>
      <c r="O3725" s="230"/>
    </row>
    <row r="3726" spans="11:15" ht="11.25">
      <c r="K3726" s="230"/>
      <c r="L3726" s="230"/>
      <c r="M3726" s="230"/>
      <c r="N3726" s="230"/>
      <c r="O3726" s="230"/>
    </row>
    <row r="3727" spans="11:15" ht="11.25">
      <c r="K3727" s="230"/>
      <c r="L3727" s="230"/>
      <c r="M3727" s="230"/>
      <c r="N3727" s="230"/>
      <c r="O3727" s="230"/>
    </row>
    <row r="3728" spans="11:15" ht="11.25">
      <c r="K3728" s="230"/>
      <c r="L3728" s="230"/>
      <c r="M3728" s="230"/>
      <c r="N3728" s="230"/>
      <c r="O3728" s="230"/>
    </row>
    <row r="3729" spans="11:15" ht="11.25">
      <c r="K3729" s="230"/>
      <c r="L3729" s="230"/>
      <c r="M3729" s="230"/>
      <c r="N3729" s="230"/>
      <c r="O3729" s="230"/>
    </row>
    <row r="3730" spans="11:15" ht="11.25">
      <c r="K3730" s="230"/>
      <c r="L3730" s="230"/>
      <c r="M3730" s="230"/>
      <c r="N3730" s="230"/>
      <c r="O3730" s="230"/>
    </row>
    <row r="3731" spans="11:15" ht="11.25">
      <c r="K3731" s="230"/>
      <c r="L3731" s="230"/>
      <c r="M3731" s="230"/>
      <c r="N3731" s="230"/>
      <c r="O3731" s="230"/>
    </row>
    <row r="3732" spans="11:15" ht="11.25">
      <c r="K3732" s="230"/>
      <c r="L3732" s="230"/>
      <c r="M3732" s="230"/>
      <c r="N3732" s="230"/>
      <c r="O3732" s="230"/>
    </row>
    <row r="3733" spans="11:15" ht="11.25">
      <c r="K3733" s="230"/>
      <c r="L3733" s="230"/>
      <c r="M3733" s="230"/>
      <c r="N3733" s="230"/>
      <c r="O3733" s="230"/>
    </row>
    <row r="3734" spans="11:15" ht="11.25">
      <c r="K3734" s="230"/>
      <c r="L3734" s="230"/>
      <c r="M3734" s="230"/>
      <c r="N3734" s="230"/>
      <c r="O3734" s="230"/>
    </row>
    <row r="3735" spans="11:15" ht="11.25">
      <c r="K3735" s="230"/>
      <c r="L3735" s="230"/>
      <c r="M3735" s="230"/>
      <c r="N3735" s="230"/>
      <c r="O3735" s="230"/>
    </row>
    <row r="3736" spans="11:15" ht="11.25">
      <c r="K3736" s="230"/>
      <c r="L3736" s="230"/>
      <c r="M3736" s="230"/>
      <c r="N3736" s="230"/>
      <c r="O3736" s="230"/>
    </row>
    <row r="3737" spans="11:15" ht="11.25">
      <c r="K3737" s="230"/>
      <c r="L3737" s="230"/>
      <c r="M3737" s="230"/>
      <c r="N3737" s="230"/>
      <c r="O3737" s="230"/>
    </row>
    <row r="3738" spans="11:15" ht="11.25">
      <c r="K3738" s="230"/>
      <c r="L3738" s="230"/>
      <c r="M3738" s="230"/>
      <c r="N3738" s="230"/>
      <c r="O3738" s="230"/>
    </row>
    <row r="3739" spans="11:15" ht="11.25">
      <c r="K3739" s="230"/>
      <c r="L3739" s="230"/>
      <c r="M3739" s="230"/>
      <c r="N3739" s="230"/>
      <c r="O3739" s="230"/>
    </row>
    <row r="3740" spans="11:15" ht="11.25">
      <c r="K3740" s="230"/>
      <c r="L3740" s="230"/>
      <c r="M3740" s="230"/>
      <c r="N3740" s="230"/>
      <c r="O3740" s="230"/>
    </row>
    <row r="3741" spans="11:15" ht="11.25">
      <c r="K3741" s="230"/>
      <c r="L3741" s="230"/>
      <c r="M3741" s="230"/>
      <c r="N3741" s="230"/>
      <c r="O3741" s="230"/>
    </row>
    <row r="3742" spans="11:15" ht="11.25">
      <c r="K3742" s="230"/>
      <c r="L3742" s="230"/>
      <c r="M3742" s="230"/>
      <c r="N3742" s="230"/>
      <c r="O3742" s="230"/>
    </row>
    <row r="3743" spans="11:15" ht="11.25">
      <c r="K3743" s="230"/>
      <c r="L3743" s="230"/>
      <c r="M3743" s="230"/>
      <c r="N3743" s="230"/>
      <c r="O3743" s="230"/>
    </row>
    <row r="3744" spans="11:15" ht="11.25">
      <c r="K3744" s="230"/>
      <c r="L3744" s="230"/>
      <c r="M3744" s="230"/>
      <c r="N3744" s="230"/>
      <c r="O3744" s="230"/>
    </row>
    <row r="3745" spans="11:15" ht="11.25">
      <c r="K3745" s="230"/>
      <c r="L3745" s="230"/>
      <c r="M3745" s="230"/>
      <c r="N3745" s="230"/>
      <c r="O3745" s="230"/>
    </row>
    <row r="3746" spans="11:15" ht="11.25">
      <c r="K3746" s="230"/>
      <c r="L3746" s="230"/>
      <c r="M3746" s="230"/>
      <c r="N3746" s="230"/>
      <c r="O3746" s="230"/>
    </row>
    <row r="3747" spans="11:15" ht="11.25">
      <c r="K3747" s="230"/>
      <c r="L3747" s="230"/>
      <c r="M3747" s="230"/>
      <c r="N3747" s="230"/>
      <c r="O3747" s="230"/>
    </row>
    <row r="3748" spans="11:15" ht="11.25">
      <c r="K3748" s="230"/>
      <c r="L3748" s="230"/>
      <c r="M3748" s="230"/>
      <c r="N3748" s="230"/>
      <c r="O3748" s="230"/>
    </row>
    <row r="3749" spans="11:15" ht="11.25">
      <c r="K3749" s="230"/>
      <c r="L3749" s="230"/>
      <c r="M3749" s="230"/>
      <c r="N3749" s="230"/>
      <c r="O3749" s="230"/>
    </row>
    <row r="3750" spans="11:15" ht="11.25">
      <c r="K3750" s="230"/>
      <c r="L3750" s="230"/>
      <c r="M3750" s="230"/>
      <c r="N3750" s="230"/>
      <c r="O3750" s="230"/>
    </row>
    <row r="3751" spans="11:15" ht="11.25">
      <c r="K3751" s="230"/>
      <c r="L3751" s="230"/>
      <c r="M3751" s="230"/>
      <c r="N3751" s="230"/>
      <c r="O3751" s="230"/>
    </row>
    <row r="3752" spans="11:15" ht="11.25">
      <c r="K3752" s="230"/>
      <c r="L3752" s="230"/>
      <c r="M3752" s="230"/>
      <c r="N3752" s="230"/>
      <c r="O3752" s="230"/>
    </row>
    <row r="3753" spans="11:15" ht="11.25">
      <c r="K3753" s="230"/>
      <c r="L3753" s="230"/>
      <c r="M3753" s="230"/>
      <c r="N3753" s="230"/>
      <c r="O3753" s="230"/>
    </row>
    <row r="3754" spans="11:15" ht="11.25">
      <c r="K3754" s="230"/>
      <c r="L3754" s="230"/>
      <c r="M3754" s="230"/>
      <c r="N3754" s="230"/>
      <c r="O3754" s="230"/>
    </row>
    <row r="3755" spans="11:15" ht="11.25">
      <c r="K3755" s="230"/>
      <c r="L3755" s="230"/>
      <c r="M3755" s="230"/>
      <c r="N3755" s="230"/>
      <c r="O3755" s="230"/>
    </row>
    <row r="3756" spans="11:15" ht="11.25">
      <c r="K3756" s="230"/>
      <c r="L3756" s="230"/>
      <c r="M3756" s="230"/>
      <c r="N3756" s="230"/>
      <c r="O3756" s="230"/>
    </row>
    <row r="3757" spans="11:15" ht="11.25">
      <c r="K3757" s="230"/>
      <c r="L3757" s="230"/>
      <c r="M3757" s="230"/>
      <c r="N3757" s="230"/>
      <c r="O3757" s="230"/>
    </row>
    <row r="3758" spans="11:15" ht="11.25">
      <c r="K3758" s="230"/>
      <c r="L3758" s="230"/>
      <c r="M3758" s="230"/>
      <c r="N3758" s="230"/>
      <c r="O3758" s="230"/>
    </row>
    <row r="3759" spans="11:15" ht="11.25">
      <c r="K3759" s="230"/>
      <c r="L3759" s="230"/>
      <c r="M3759" s="230"/>
      <c r="N3759" s="230"/>
      <c r="O3759" s="230"/>
    </row>
    <row r="3760" spans="11:15" ht="11.25">
      <c r="K3760" s="230"/>
      <c r="L3760" s="230"/>
      <c r="M3760" s="230"/>
      <c r="N3760" s="230"/>
      <c r="O3760" s="230"/>
    </row>
    <row r="3761" spans="11:15" ht="11.25">
      <c r="K3761" s="230"/>
      <c r="L3761" s="230"/>
      <c r="M3761" s="230"/>
      <c r="N3761" s="230"/>
      <c r="O3761" s="230"/>
    </row>
    <row r="3762" spans="11:15" ht="11.25">
      <c r="K3762" s="230"/>
      <c r="L3762" s="230"/>
      <c r="M3762" s="230"/>
      <c r="N3762" s="230"/>
      <c r="O3762" s="230"/>
    </row>
    <row r="3763" spans="11:15" ht="11.25">
      <c r="K3763" s="230"/>
      <c r="L3763" s="230"/>
      <c r="M3763" s="230"/>
      <c r="N3763" s="230"/>
      <c r="O3763" s="230"/>
    </row>
    <row r="3764" spans="11:15" ht="11.25">
      <c r="K3764" s="230"/>
      <c r="L3764" s="230"/>
      <c r="M3764" s="230"/>
      <c r="N3764" s="230"/>
      <c r="O3764" s="230"/>
    </row>
    <row r="3765" spans="11:15" ht="11.25">
      <c r="K3765" s="230"/>
      <c r="L3765" s="230"/>
      <c r="M3765" s="230"/>
      <c r="N3765" s="230"/>
      <c r="O3765" s="230"/>
    </row>
    <row r="3766" spans="11:15" ht="11.25">
      <c r="K3766" s="230"/>
      <c r="L3766" s="230"/>
      <c r="M3766" s="230"/>
      <c r="N3766" s="230"/>
      <c r="O3766" s="230"/>
    </row>
    <row r="3767" spans="11:15" ht="11.25">
      <c r="K3767" s="230"/>
      <c r="L3767" s="230"/>
      <c r="M3767" s="230"/>
      <c r="N3767" s="230"/>
      <c r="O3767" s="230"/>
    </row>
    <row r="3768" spans="11:15" ht="11.25">
      <c r="K3768" s="230"/>
      <c r="L3768" s="230"/>
      <c r="M3768" s="230"/>
      <c r="N3768" s="230"/>
      <c r="O3768" s="230"/>
    </row>
    <row r="3769" spans="11:15" ht="11.25">
      <c r="K3769" s="230"/>
      <c r="L3769" s="230"/>
      <c r="M3769" s="230"/>
      <c r="N3769" s="230"/>
      <c r="O3769" s="230"/>
    </row>
    <row r="3770" spans="11:15" ht="11.25">
      <c r="K3770" s="230"/>
      <c r="L3770" s="230"/>
      <c r="M3770" s="230"/>
      <c r="N3770" s="230"/>
      <c r="O3770" s="230"/>
    </row>
    <row r="3771" spans="11:15" ht="11.25">
      <c r="K3771" s="230"/>
      <c r="L3771" s="230"/>
      <c r="M3771" s="230"/>
      <c r="N3771" s="230"/>
      <c r="O3771" s="230"/>
    </row>
    <row r="3772" spans="11:15" ht="11.25">
      <c r="K3772" s="230"/>
      <c r="L3772" s="230"/>
      <c r="M3772" s="230"/>
      <c r="N3772" s="230"/>
      <c r="O3772" s="230"/>
    </row>
    <row r="3773" spans="11:15" ht="11.25">
      <c r="K3773" s="230"/>
      <c r="L3773" s="230"/>
      <c r="M3773" s="230"/>
      <c r="N3773" s="230"/>
      <c r="O3773" s="230"/>
    </row>
    <row r="3774" spans="11:15" ht="11.25">
      <c r="K3774" s="230"/>
      <c r="L3774" s="230"/>
      <c r="M3774" s="230"/>
      <c r="N3774" s="230"/>
      <c r="O3774" s="230"/>
    </row>
    <row r="3775" spans="11:15" ht="11.25">
      <c r="K3775" s="230"/>
      <c r="L3775" s="230"/>
      <c r="M3775" s="230"/>
      <c r="N3775" s="230"/>
      <c r="O3775" s="230"/>
    </row>
    <row r="3776" spans="11:15" ht="11.25">
      <c r="K3776" s="230"/>
      <c r="L3776" s="230"/>
      <c r="M3776" s="230"/>
      <c r="N3776" s="230"/>
      <c r="O3776" s="230"/>
    </row>
    <row r="3777" spans="11:15" ht="11.25">
      <c r="K3777" s="230"/>
      <c r="L3777" s="230"/>
      <c r="M3777" s="230"/>
      <c r="N3777" s="230"/>
      <c r="O3777" s="230"/>
    </row>
    <row r="3778" spans="11:15" ht="11.25">
      <c r="K3778" s="230"/>
      <c r="L3778" s="230"/>
      <c r="M3778" s="230"/>
      <c r="N3778" s="230"/>
      <c r="O3778" s="230"/>
    </row>
    <row r="3779" spans="11:15" ht="11.25">
      <c r="K3779" s="230"/>
      <c r="L3779" s="230"/>
      <c r="M3779" s="230"/>
      <c r="N3779" s="230"/>
      <c r="O3779" s="230"/>
    </row>
    <row r="3780" spans="11:15" ht="11.25">
      <c r="K3780" s="230"/>
      <c r="L3780" s="230"/>
      <c r="M3780" s="230"/>
      <c r="N3780" s="230"/>
      <c r="O3780" s="230"/>
    </row>
    <row r="3781" spans="11:15" ht="11.25">
      <c r="K3781" s="230"/>
      <c r="L3781" s="230"/>
      <c r="M3781" s="230"/>
      <c r="N3781" s="230"/>
      <c r="O3781" s="230"/>
    </row>
    <row r="3782" spans="11:15" ht="11.25">
      <c r="K3782" s="230"/>
      <c r="L3782" s="230"/>
      <c r="M3782" s="230"/>
      <c r="N3782" s="230"/>
      <c r="O3782" s="230"/>
    </row>
    <row r="3783" spans="11:15" ht="11.25">
      <c r="K3783" s="230"/>
      <c r="L3783" s="230"/>
      <c r="M3783" s="230"/>
      <c r="N3783" s="230"/>
      <c r="O3783" s="230"/>
    </row>
    <row r="3784" spans="11:15" ht="11.25">
      <c r="K3784" s="230"/>
      <c r="L3784" s="230"/>
      <c r="M3784" s="230"/>
      <c r="N3784" s="230"/>
      <c r="O3784" s="230"/>
    </row>
    <row r="3785" spans="11:15" ht="11.25">
      <c r="K3785" s="230"/>
      <c r="L3785" s="230"/>
      <c r="M3785" s="230"/>
      <c r="N3785" s="230"/>
      <c r="O3785" s="230"/>
    </row>
    <row r="3786" spans="11:15" ht="11.25">
      <c r="K3786" s="230"/>
      <c r="L3786" s="230"/>
      <c r="M3786" s="230"/>
      <c r="N3786" s="230"/>
      <c r="O3786" s="230"/>
    </row>
    <row r="3787" spans="11:15" ht="11.25">
      <c r="K3787" s="230"/>
      <c r="L3787" s="230"/>
      <c r="M3787" s="230"/>
      <c r="N3787" s="230"/>
      <c r="O3787" s="230"/>
    </row>
    <row r="3788" spans="11:15" ht="11.25">
      <c r="K3788" s="230"/>
      <c r="L3788" s="230"/>
      <c r="M3788" s="230"/>
      <c r="N3788" s="230"/>
      <c r="O3788" s="230"/>
    </row>
    <row r="3789" spans="11:15" ht="11.25">
      <c r="K3789" s="230"/>
      <c r="L3789" s="230"/>
      <c r="M3789" s="230"/>
      <c r="N3789" s="230"/>
      <c r="O3789" s="230"/>
    </row>
    <row r="3790" spans="11:15" ht="11.25">
      <c r="K3790" s="230"/>
      <c r="L3790" s="230"/>
      <c r="M3790" s="230"/>
      <c r="N3790" s="230"/>
      <c r="O3790" s="230"/>
    </row>
    <row r="3791" spans="11:15" ht="11.25">
      <c r="K3791" s="230"/>
      <c r="L3791" s="230"/>
      <c r="M3791" s="230"/>
      <c r="N3791" s="230"/>
      <c r="O3791" s="230"/>
    </row>
    <row r="3792" spans="11:15" ht="11.25">
      <c r="K3792" s="230"/>
      <c r="L3792" s="230"/>
      <c r="M3792" s="230"/>
      <c r="N3792" s="230"/>
      <c r="O3792" s="230"/>
    </row>
    <row r="3793" spans="11:15" ht="11.25">
      <c r="K3793" s="230"/>
      <c r="L3793" s="230"/>
      <c r="M3793" s="230"/>
      <c r="N3793" s="230"/>
      <c r="O3793" s="230"/>
    </row>
    <row r="3794" spans="11:15" ht="11.25">
      <c r="K3794" s="230"/>
      <c r="L3794" s="230"/>
      <c r="M3794" s="230"/>
      <c r="N3794" s="230"/>
      <c r="O3794" s="230"/>
    </row>
    <row r="3795" spans="11:15" ht="11.25">
      <c r="K3795" s="230"/>
      <c r="L3795" s="230"/>
      <c r="M3795" s="230"/>
      <c r="N3795" s="230"/>
      <c r="O3795" s="230"/>
    </row>
    <row r="3796" spans="11:15" ht="11.25">
      <c r="K3796" s="230"/>
      <c r="L3796" s="230"/>
      <c r="M3796" s="230"/>
      <c r="N3796" s="230"/>
      <c r="O3796" s="230"/>
    </row>
    <row r="3797" spans="11:15" ht="11.25">
      <c r="K3797" s="230"/>
      <c r="L3797" s="230"/>
      <c r="M3797" s="230"/>
      <c r="N3797" s="230"/>
      <c r="O3797" s="230"/>
    </row>
    <row r="3798" spans="11:15" ht="11.25">
      <c r="K3798" s="230"/>
      <c r="L3798" s="230"/>
      <c r="M3798" s="230"/>
      <c r="N3798" s="230"/>
      <c r="O3798" s="230"/>
    </row>
    <row r="3799" spans="11:15" ht="11.25">
      <c r="K3799" s="230"/>
      <c r="L3799" s="230"/>
      <c r="M3799" s="230"/>
      <c r="N3799" s="230"/>
      <c r="O3799" s="230"/>
    </row>
    <row r="3800" spans="11:15" ht="11.25">
      <c r="K3800" s="230"/>
      <c r="L3800" s="230"/>
      <c r="M3800" s="230"/>
      <c r="N3800" s="230"/>
      <c r="O3800" s="230"/>
    </row>
    <row r="3801" spans="11:15" ht="11.25">
      <c r="K3801" s="230"/>
      <c r="L3801" s="230"/>
      <c r="M3801" s="230"/>
      <c r="N3801" s="230"/>
      <c r="O3801" s="230"/>
    </row>
    <row r="3802" spans="11:15" ht="11.25">
      <c r="K3802" s="230"/>
      <c r="L3802" s="230"/>
      <c r="M3802" s="230"/>
      <c r="N3802" s="230"/>
      <c r="O3802" s="230"/>
    </row>
    <row r="3803" spans="11:15" ht="11.25">
      <c r="K3803" s="230"/>
      <c r="L3803" s="230"/>
      <c r="M3803" s="230"/>
      <c r="N3803" s="230"/>
      <c r="O3803" s="230"/>
    </row>
    <row r="3804" spans="11:15" ht="11.25">
      <c r="K3804" s="230"/>
      <c r="L3804" s="230"/>
      <c r="M3804" s="230"/>
      <c r="N3804" s="230"/>
      <c r="O3804" s="230"/>
    </row>
    <row r="3805" spans="11:15" ht="11.25">
      <c r="K3805" s="230"/>
      <c r="L3805" s="230"/>
      <c r="M3805" s="230"/>
      <c r="N3805" s="230"/>
      <c r="O3805" s="230"/>
    </row>
    <row r="3806" spans="11:15" ht="11.25">
      <c r="K3806" s="230"/>
      <c r="L3806" s="230"/>
      <c r="M3806" s="230"/>
      <c r="N3806" s="230"/>
      <c r="O3806" s="230"/>
    </row>
    <row r="3807" spans="11:15" ht="11.25">
      <c r="K3807" s="230"/>
      <c r="L3807" s="230"/>
      <c r="M3807" s="230"/>
      <c r="N3807" s="230"/>
      <c r="O3807" s="230"/>
    </row>
    <row r="3808" spans="11:15" ht="11.25">
      <c r="K3808" s="230"/>
      <c r="L3808" s="230"/>
      <c r="M3808" s="230"/>
      <c r="N3808" s="230"/>
      <c r="O3808" s="230"/>
    </row>
    <row r="3809" spans="11:15" ht="11.25">
      <c r="K3809" s="230"/>
      <c r="L3809" s="230"/>
      <c r="M3809" s="230"/>
      <c r="N3809" s="230"/>
      <c r="O3809" s="230"/>
    </row>
    <row r="3810" spans="11:15" ht="11.25">
      <c r="K3810" s="230"/>
      <c r="L3810" s="230"/>
      <c r="M3810" s="230"/>
      <c r="N3810" s="230"/>
      <c r="O3810" s="230"/>
    </row>
    <row r="3811" spans="11:15" ht="11.25">
      <c r="K3811" s="230"/>
      <c r="L3811" s="230"/>
      <c r="M3811" s="230"/>
      <c r="N3811" s="230"/>
      <c r="O3811" s="230"/>
    </row>
    <row r="3812" spans="11:15" ht="11.25">
      <c r="K3812" s="230"/>
      <c r="L3812" s="230"/>
      <c r="M3812" s="230"/>
      <c r="N3812" s="230"/>
      <c r="O3812" s="230"/>
    </row>
    <row r="3813" spans="11:15" ht="11.25">
      <c r="K3813" s="230"/>
      <c r="L3813" s="230"/>
      <c r="M3813" s="230"/>
      <c r="N3813" s="230"/>
      <c r="O3813" s="230"/>
    </row>
    <row r="3814" spans="11:15" ht="11.25">
      <c r="K3814" s="230"/>
      <c r="L3814" s="230"/>
      <c r="M3814" s="230"/>
      <c r="N3814" s="230"/>
      <c r="O3814" s="230"/>
    </row>
    <row r="3815" spans="11:15" ht="11.25">
      <c r="K3815" s="230"/>
      <c r="L3815" s="230"/>
      <c r="M3815" s="230"/>
      <c r="N3815" s="230"/>
      <c r="O3815" s="230"/>
    </row>
    <row r="3816" spans="11:15" ht="11.25">
      <c r="K3816" s="230"/>
      <c r="L3816" s="230"/>
      <c r="M3816" s="230"/>
      <c r="N3816" s="230"/>
      <c r="O3816" s="230"/>
    </row>
    <row r="3817" spans="11:15" ht="11.25">
      <c r="K3817" s="230"/>
      <c r="L3817" s="230"/>
      <c r="M3817" s="230"/>
      <c r="N3817" s="230"/>
      <c r="O3817" s="230"/>
    </row>
    <row r="3818" spans="11:15" ht="11.25">
      <c r="K3818" s="230"/>
      <c r="L3818" s="230"/>
      <c r="M3818" s="230"/>
      <c r="N3818" s="230"/>
      <c r="O3818" s="230"/>
    </row>
    <row r="3819" spans="11:15" ht="11.25">
      <c r="K3819" s="230"/>
      <c r="L3819" s="230"/>
      <c r="M3819" s="230"/>
      <c r="N3819" s="230"/>
      <c r="O3819" s="230"/>
    </row>
    <row r="3820" spans="11:15" ht="11.25">
      <c r="K3820" s="230"/>
      <c r="L3820" s="230"/>
      <c r="M3820" s="230"/>
      <c r="N3820" s="230"/>
      <c r="O3820" s="230"/>
    </row>
    <row r="3821" spans="11:15" ht="11.25">
      <c r="K3821" s="230"/>
      <c r="L3821" s="230"/>
      <c r="M3821" s="230"/>
      <c r="N3821" s="230"/>
      <c r="O3821" s="230"/>
    </row>
    <row r="3822" spans="11:15" ht="11.25">
      <c r="K3822" s="230"/>
      <c r="L3822" s="230"/>
      <c r="M3822" s="230"/>
      <c r="N3822" s="230"/>
      <c r="O3822" s="230"/>
    </row>
    <row r="3823" spans="11:15" ht="11.25">
      <c r="K3823" s="230"/>
      <c r="L3823" s="230"/>
      <c r="M3823" s="230"/>
      <c r="N3823" s="230"/>
      <c r="O3823" s="230"/>
    </row>
    <row r="3824" spans="11:15" ht="11.25">
      <c r="K3824" s="230"/>
      <c r="L3824" s="230"/>
      <c r="M3824" s="230"/>
      <c r="N3824" s="230"/>
      <c r="O3824" s="230"/>
    </row>
    <row r="3825" spans="11:15" ht="11.25">
      <c r="K3825" s="230"/>
      <c r="L3825" s="230"/>
      <c r="M3825" s="230"/>
      <c r="N3825" s="230"/>
      <c r="O3825" s="230"/>
    </row>
    <row r="3826" spans="11:15" ht="11.25">
      <c r="K3826" s="230"/>
      <c r="L3826" s="230"/>
      <c r="M3826" s="230"/>
      <c r="N3826" s="230"/>
      <c r="O3826" s="230"/>
    </row>
    <row r="3827" spans="11:15" ht="11.25">
      <c r="K3827" s="230"/>
      <c r="L3827" s="230"/>
      <c r="M3827" s="230"/>
      <c r="N3827" s="230"/>
      <c r="O3827" s="230"/>
    </row>
    <row r="3828" spans="11:15" ht="11.25">
      <c r="K3828" s="230"/>
      <c r="L3828" s="230"/>
      <c r="M3828" s="230"/>
      <c r="N3828" s="230"/>
      <c r="O3828" s="230"/>
    </row>
    <row r="3829" spans="11:15" ht="11.25">
      <c r="K3829" s="230"/>
      <c r="L3829" s="230"/>
      <c r="M3829" s="230"/>
      <c r="N3829" s="230"/>
      <c r="O3829" s="230"/>
    </row>
    <row r="3830" spans="11:15" ht="11.25">
      <c r="K3830" s="230"/>
      <c r="L3830" s="230"/>
      <c r="M3830" s="230"/>
      <c r="N3830" s="230"/>
      <c r="O3830" s="230"/>
    </row>
    <row r="3831" spans="11:15" ht="11.25">
      <c r="K3831" s="230"/>
      <c r="L3831" s="230"/>
      <c r="M3831" s="230"/>
      <c r="N3831" s="230"/>
      <c r="O3831" s="230"/>
    </row>
    <row r="3832" spans="11:15" ht="11.25">
      <c r="K3832" s="230"/>
      <c r="L3832" s="230"/>
      <c r="M3832" s="230"/>
      <c r="N3832" s="230"/>
      <c r="O3832" s="230"/>
    </row>
    <row r="3833" spans="11:15" ht="11.25">
      <c r="K3833" s="230"/>
      <c r="L3833" s="230"/>
      <c r="M3833" s="230"/>
      <c r="N3833" s="230"/>
      <c r="O3833" s="230"/>
    </row>
    <row r="3834" spans="11:15" ht="11.25">
      <c r="K3834" s="230"/>
      <c r="L3834" s="230"/>
      <c r="M3834" s="230"/>
      <c r="N3834" s="230"/>
      <c r="O3834" s="230"/>
    </row>
    <row r="3835" spans="11:15" ht="11.25">
      <c r="K3835" s="230"/>
      <c r="L3835" s="230"/>
      <c r="M3835" s="230"/>
      <c r="N3835" s="230"/>
      <c r="O3835" s="230"/>
    </row>
    <row r="3836" spans="11:15" ht="11.25">
      <c r="K3836" s="230"/>
      <c r="L3836" s="230"/>
      <c r="M3836" s="230"/>
      <c r="N3836" s="230"/>
      <c r="O3836" s="230"/>
    </row>
    <row r="3837" spans="11:15" ht="11.25">
      <c r="K3837" s="230"/>
      <c r="L3837" s="230"/>
      <c r="M3837" s="230"/>
      <c r="N3837" s="230"/>
      <c r="O3837" s="230"/>
    </row>
    <row r="3838" spans="11:15" ht="11.25">
      <c r="K3838" s="230"/>
      <c r="L3838" s="230"/>
      <c r="M3838" s="230"/>
      <c r="N3838" s="230"/>
      <c r="O3838" s="230"/>
    </row>
    <row r="3839" spans="11:15" ht="11.25">
      <c r="K3839" s="230"/>
      <c r="L3839" s="230"/>
      <c r="M3839" s="230"/>
      <c r="N3839" s="230"/>
      <c r="O3839" s="230"/>
    </row>
    <row r="3840" spans="11:15" ht="11.25">
      <c r="K3840" s="230"/>
      <c r="L3840" s="230"/>
      <c r="M3840" s="230"/>
      <c r="N3840" s="230"/>
      <c r="O3840" s="230"/>
    </row>
    <row r="3841" spans="11:15" ht="11.25">
      <c r="K3841" s="230"/>
      <c r="L3841" s="230"/>
      <c r="M3841" s="230"/>
      <c r="N3841" s="230"/>
      <c r="O3841" s="230"/>
    </row>
    <row r="3842" spans="11:15" ht="11.25">
      <c r="K3842" s="230"/>
      <c r="L3842" s="230"/>
      <c r="M3842" s="230"/>
      <c r="N3842" s="230"/>
      <c r="O3842" s="230"/>
    </row>
    <row r="3843" spans="11:15" ht="11.25">
      <c r="K3843" s="230"/>
      <c r="L3843" s="230"/>
      <c r="M3843" s="230"/>
      <c r="N3843" s="230"/>
      <c r="O3843" s="230"/>
    </row>
    <row r="3844" spans="11:15" ht="11.25">
      <c r="K3844" s="230"/>
      <c r="L3844" s="230"/>
      <c r="M3844" s="230"/>
      <c r="N3844" s="230"/>
      <c r="O3844" s="230"/>
    </row>
    <row r="3845" spans="11:15" ht="11.25">
      <c r="K3845" s="230"/>
      <c r="L3845" s="230"/>
      <c r="M3845" s="230"/>
      <c r="N3845" s="230"/>
      <c r="O3845" s="230"/>
    </row>
    <row r="3846" spans="11:15" ht="11.25">
      <c r="K3846" s="230"/>
      <c r="L3846" s="230"/>
      <c r="M3846" s="230"/>
      <c r="N3846" s="230"/>
      <c r="O3846" s="230"/>
    </row>
    <row r="3847" spans="11:15" ht="11.25">
      <c r="K3847" s="230"/>
      <c r="L3847" s="230"/>
      <c r="M3847" s="230"/>
      <c r="N3847" s="230"/>
      <c r="O3847" s="230"/>
    </row>
    <row r="3848" spans="11:15" ht="11.25">
      <c r="K3848" s="230"/>
      <c r="L3848" s="230"/>
      <c r="M3848" s="230"/>
      <c r="N3848" s="230"/>
      <c r="O3848" s="230"/>
    </row>
    <row r="3849" spans="11:15" ht="11.25">
      <c r="K3849" s="230"/>
      <c r="L3849" s="230"/>
      <c r="M3849" s="230"/>
      <c r="N3849" s="230"/>
      <c r="O3849" s="230"/>
    </row>
    <row r="3850" spans="11:15" ht="11.25">
      <c r="K3850" s="230"/>
      <c r="L3850" s="230"/>
      <c r="M3850" s="230"/>
      <c r="N3850" s="230"/>
      <c r="O3850" s="230"/>
    </row>
    <row r="3851" spans="11:15" ht="11.25">
      <c r="K3851" s="230"/>
      <c r="L3851" s="230"/>
      <c r="M3851" s="230"/>
      <c r="N3851" s="230"/>
      <c r="O3851" s="230"/>
    </row>
    <row r="3852" spans="11:15" ht="11.25">
      <c r="K3852" s="230"/>
      <c r="L3852" s="230"/>
      <c r="M3852" s="230"/>
      <c r="N3852" s="230"/>
      <c r="O3852" s="230"/>
    </row>
    <row r="3853" spans="11:15" ht="11.25">
      <c r="K3853" s="230"/>
      <c r="L3853" s="230"/>
      <c r="M3853" s="230"/>
      <c r="N3853" s="230"/>
      <c r="O3853" s="230"/>
    </row>
    <row r="3854" spans="11:15" ht="11.25">
      <c r="K3854" s="230"/>
      <c r="L3854" s="230"/>
      <c r="M3854" s="230"/>
      <c r="N3854" s="230"/>
      <c r="O3854" s="230"/>
    </row>
    <row r="3855" spans="11:15" ht="11.25">
      <c r="K3855" s="230"/>
      <c r="L3855" s="230"/>
      <c r="M3855" s="230"/>
      <c r="N3855" s="230"/>
      <c r="O3855" s="230"/>
    </row>
    <row r="3856" spans="11:15" ht="11.25">
      <c r="K3856" s="230"/>
      <c r="L3856" s="230"/>
      <c r="M3856" s="230"/>
      <c r="N3856" s="230"/>
      <c r="O3856" s="230"/>
    </row>
    <row r="3857" spans="11:15" ht="11.25">
      <c r="K3857" s="230"/>
      <c r="L3857" s="230"/>
      <c r="M3857" s="230"/>
      <c r="N3857" s="230"/>
      <c r="O3857" s="230"/>
    </row>
    <row r="3858" spans="11:15" ht="11.25">
      <c r="K3858" s="230"/>
      <c r="L3858" s="230"/>
      <c r="M3858" s="230"/>
      <c r="N3858" s="230"/>
      <c r="O3858" s="230"/>
    </row>
    <row r="3859" spans="11:15" ht="11.25">
      <c r="K3859" s="230"/>
      <c r="L3859" s="230"/>
      <c r="M3859" s="230"/>
      <c r="N3859" s="230"/>
      <c r="O3859" s="230"/>
    </row>
    <row r="3860" spans="11:15" ht="11.25">
      <c r="K3860" s="230"/>
      <c r="L3860" s="230"/>
      <c r="M3860" s="230"/>
      <c r="N3860" s="230"/>
      <c r="O3860" s="230"/>
    </row>
    <row r="3861" spans="11:15" ht="11.25">
      <c r="K3861" s="230"/>
      <c r="L3861" s="230"/>
      <c r="M3861" s="230"/>
      <c r="N3861" s="230"/>
      <c r="O3861" s="230"/>
    </row>
    <row r="3862" spans="11:15" ht="11.25">
      <c r="K3862" s="230"/>
      <c r="L3862" s="230"/>
      <c r="M3862" s="230"/>
      <c r="N3862" s="230"/>
      <c r="O3862" s="230"/>
    </row>
    <row r="3863" spans="11:15" ht="11.25">
      <c r="K3863" s="230"/>
      <c r="L3863" s="230"/>
      <c r="M3863" s="230"/>
      <c r="N3863" s="230"/>
      <c r="O3863" s="230"/>
    </row>
    <row r="3864" spans="11:15" ht="11.25">
      <c r="K3864" s="230"/>
      <c r="L3864" s="230"/>
      <c r="M3864" s="230"/>
      <c r="N3864" s="230"/>
      <c r="O3864" s="230"/>
    </row>
    <row r="3865" spans="11:15" ht="11.25">
      <c r="K3865" s="230"/>
      <c r="L3865" s="230"/>
      <c r="M3865" s="230"/>
      <c r="N3865" s="230"/>
      <c r="O3865" s="230"/>
    </row>
    <row r="3866" spans="11:15" ht="11.25">
      <c r="K3866" s="230"/>
      <c r="L3866" s="230"/>
      <c r="M3866" s="230"/>
      <c r="N3866" s="230"/>
      <c r="O3866" s="230"/>
    </row>
    <row r="3867" spans="11:15" ht="11.25">
      <c r="K3867" s="230"/>
      <c r="L3867" s="230"/>
      <c r="M3867" s="230"/>
      <c r="N3867" s="230"/>
      <c r="O3867" s="230"/>
    </row>
    <row r="3868" spans="11:15" ht="11.25">
      <c r="K3868" s="230"/>
      <c r="L3868" s="230"/>
      <c r="M3868" s="230"/>
      <c r="N3868" s="230"/>
      <c r="O3868" s="230"/>
    </row>
    <row r="3869" spans="11:15" ht="11.25">
      <c r="K3869" s="230"/>
      <c r="L3869" s="230"/>
      <c r="M3869" s="230"/>
      <c r="N3869" s="230"/>
      <c r="O3869" s="230"/>
    </row>
    <row r="3870" spans="11:15" ht="11.25">
      <c r="K3870" s="230"/>
      <c r="L3870" s="230"/>
      <c r="M3870" s="230"/>
      <c r="N3870" s="230"/>
      <c r="O3870" s="230"/>
    </row>
    <row r="3871" spans="11:15" ht="11.25">
      <c r="K3871" s="230"/>
      <c r="L3871" s="230"/>
      <c r="M3871" s="230"/>
      <c r="N3871" s="230"/>
      <c r="O3871" s="230"/>
    </row>
    <row r="3872" spans="11:15" ht="11.25">
      <c r="K3872" s="230"/>
      <c r="L3872" s="230"/>
      <c r="M3872" s="230"/>
      <c r="N3872" s="230"/>
      <c r="O3872" s="230"/>
    </row>
    <row r="3873" spans="11:15" ht="11.25">
      <c r="K3873" s="230"/>
      <c r="L3873" s="230"/>
      <c r="M3873" s="230"/>
      <c r="N3873" s="230"/>
      <c r="O3873" s="230"/>
    </row>
    <row r="3874" spans="11:15" ht="11.25">
      <c r="K3874" s="230"/>
      <c r="L3874" s="230"/>
      <c r="M3874" s="230"/>
      <c r="N3874" s="230"/>
      <c r="O3874" s="230"/>
    </row>
    <row r="3875" spans="11:15" ht="11.25">
      <c r="K3875" s="230"/>
      <c r="L3875" s="230"/>
      <c r="M3875" s="230"/>
      <c r="N3875" s="230"/>
      <c r="O3875" s="230"/>
    </row>
    <row r="3876" spans="11:15" ht="11.25">
      <c r="K3876" s="230"/>
      <c r="L3876" s="230"/>
      <c r="M3876" s="230"/>
      <c r="N3876" s="230"/>
      <c r="O3876" s="230"/>
    </row>
    <row r="3877" spans="11:15" ht="11.25">
      <c r="K3877" s="230"/>
      <c r="L3877" s="230"/>
      <c r="M3877" s="230"/>
      <c r="N3877" s="230"/>
      <c r="O3877" s="230"/>
    </row>
    <row r="3878" spans="11:15" ht="11.25">
      <c r="K3878" s="230"/>
      <c r="L3878" s="230"/>
      <c r="M3878" s="230"/>
      <c r="N3878" s="230"/>
      <c r="O3878" s="230"/>
    </row>
    <row r="3879" spans="11:15" ht="11.25">
      <c r="K3879" s="230"/>
      <c r="L3879" s="230"/>
      <c r="M3879" s="230"/>
      <c r="N3879" s="230"/>
      <c r="O3879" s="230"/>
    </row>
    <row r="3880" spans="11:15" ht="11.25">
      <c r="K3880" s="230"/>
      <c r="L3880" s="230"/>
      <c r="M3880" s="230"/>
      <c r="N3880" s="230"/>
      <c r="O3880" s="230"/>
    </row>
    <row r="3881" spans="11:15" ht="11.25">
      <c r="K3881" s="230"/>
      <c r="L3881" s="230"/>
      <c r="M3881" s="230"/>
      <c r="N3881" s="230"/>
      <c r="O3881" s="230"/>
    </row>
    <row r="3882" spans="11:15" ht="11.25">
      <c r="K3882" s="230"/>
      <c r="L3882" s="230"/>
      <c r="M3882" s="230"/>
      <c r="N3882" s="230"/>
      <c r="O3882" s="230"/>
    </row>
    <row r="3883" spans="11:15" ht="11.25">
      <c r="K3883" s="230"/>
      <c r="L3883" s="230"/>
      <c r="M3883" s="230"/>
      <c r="N3883" s="230"/>
      <c r="O3883" s="230"/>
    </row>
    <row r="3884" spans="11:15" ht="11.25">
      <c r="K3884" s="230"/>
      <c r="L3884" s="230"/>
      <c r="M3884" s="230"/>
      <c r="N3884" s="230"/>
      <c r="O3884" s="230"/>
    </row>
    <row r="3885" spans="11:15" ht="11.25">
      <c r="K3885" s="230"/>
      <c r="L3885" s="230"/>
      <c r="M3885" s="230"/>
      <c r="N3885" s="230"/>
      <c r="O3885" s="230"/>
    </row>
    <row r="3886" spans="11:15" ht="11.25">
      <c r="K3886" s="230"/>
      <c r="L3886" s="230"/>
      <c r="M3886" s="230"/>
      <c r="N3886" s="230"/>
      <c r="O3886" s="230"/>
    </row>
    <row r="3887" spans="11:15" ht="11.25">
      <c r="K3887" s="230"/>
      <c r="L3887" s="230"/>
      <c r="M3887" s="230"/>
      <c r="N3887" s="230"/>
      <c r="O3887" s="230"/>
    </row>
    <row r="3888" spans="11:15" ht="11.25">
      <c r="K3888" s="230"/>
      <c r="L3888" s="230"/>
      <c r="M3888" s="230"/>
      <c r="N3888" s="230"/>
      <c r="O3888" s="230"/>
    </row>
    <row r="3889" spans="11:15" ht="11.25">
      <c r="K3889" s="230"/>
      <c r="L3889" s="230"/>
      <c r="M3889" s="230"/>
      <c r="N3889" s="230"/>
      <c r="O3889" s="230"/>
    </row>
    <row r="3890" spans="11:15" ht="11.25">
      <c r="K3890" s="230"/>
      <c r="L3890" s="230"/>
      <c r="M3890" s="230"/>
      <c r="N3890" s="230"/>
      <c r="O3890" s="230"/>
    </row>
    <row r="3891" spans="11:15" ht="11.25">
      <c r="K3891" s="230"/>
      <c r="L3891" s="230"/>
      <c r="M3891" s="230"/>
      <c r="N3891" s="230"/>
      <c r="O3891" s="230"/>
    </row>
    <row r="3892" spans="11:15" ht="11.25">
      <c r="K3892" s="230"/>
      <c r="L3892" s="230"/>
      <c r="M3892" s="230"/>
      <c r="N3892" s="230"/>
      <c r="O3892" s="230"/>
    </row>
    <row r="3893" spans="11:15" ht="11.25">
      <c r="K3893" s="230"/>
      <c r="L3893" s="230"/>
      <c r="M3893" s="230"/>
      <c r="N3893" s="230"/>
      <c r="O3893" s="230"/>
    </row>
    <row r="3894" spans="11:15" ht="11.25">
      <c r="K3894" s="230"/>
      <c r="L3894" s="230"/>
      <c r="M3894" s="230"/>
      <c r="N3894" s="230"/>
      <c r="O3894" s="230"/>
    </row>
    <row r="3895" spans="11:15" ht="11.25">
      <c r="K3895" s="230"/>
      <c r="L3895" s="230"/>
      <c r="M3895" s="230"/>
      <c r="N3895" s="230"/>
      <c r="O3895" s="230"/>
    </row>
    <row r="3896" spans="11:15" ht="11.25">
      <c r="K3896" s="230"/>
      <c r="L3896" s="230"/>
      <c r="M3896" s="230"/>
      <c r="N3896" s="230"/>
      <c r="O3896" s="230"/>
    </row>
    <row r="3897" spans="11:15" ht="11.25">
      <c r="K3897" s="230"/>
      <c r="L3897" s="230"/>
      <c r="M3897" s="230"/>
      <c r="N3897" s="230"/>
      <c r="O3897" s="230"/>
    </row>
    <row r="3898" spans="11:15" ht="11.25">
      <c r="K3898" s="230"/>
      <c r="L3898" s="230"/>
      <c r="M3898" s="230"/>
      <c r="N3898" s="230"/>
      <c r="O3898" s="230"/>
    </row>
    <row r="3899" spans="11:15" ht="11.25">
      <c r="K3899" s="230"/>
      <c r="L3899" s="230"/>
      <c r="M3899" s="230"/>
      <c r="N3899" s="230"/>
      <c r="O3899" s="230"/>
    </row>
    <row r="3900" spans="11:15" ht="11.25">
      <c r="K3900" s="230"/>
      <c r="L3900" s="230"/>
      <c r="M3900" s="230"/>
      <c r="N3900" s="230"/>
      <c r="O3900" s="230"/>
    </row>
    <row r="3901" spans="11:15" ht="11.25">
      <c r="K3901" s="230"/>
      <c r="L3901" s="230"/>
      <c r="M3901" s="230"/>
      <c r="N3901" s="230"/>
      <c r="O3901" s="230"/>
    </row>
    <row r="3902" spans="11:15" ht="11.25">
      <c r="K3902" s="230"/>
      <c r="L3902" s="230"/>
      <c r="M3902" s="230"/>
      <c r="N3902" s="230"/>
      <c r="O3902" s="230"/>
    </row>
    <row r="3903" spans="11:15" ht="11.25">
      <c r="K3903" s="230"/>
      <c r="L3903" s="230"/>
      <c r="M3903" s="230"/>
      <c r="N3903" s="230"/>
      <c r="O3903" s="230"/>
    </row>
    <row r="3904" spans="11:15" ht="11.25">
      <c r="K3904" s="230"/>
      <c r="L3904" s="230"/>
      <c r="M3904" s="230"/>
      <c r="N3904" s="230"/>
      <c r="O3904" s="230"/>
    </row>
    <row r="3905" spans="11:15" ht="11.25">
      <c r="K3905" s="230"/>
      <c r="L3905" s="230"/>
      <c r="M3905" s="230"/>
      <c r="N3905" s="230"/>
      <c r="O3905" s="230"/>
    </row>
    <row r="3906" spans="11:15" ht="11.25">
      <c r="K3906" s="230"/>
      <c r="L3906" s="230"/>
      <c r="M3906" s="230"/>
      <c r="N3906" s="230"/>
      <c r="O3906" s="230"/>
    </row>
    <row r="3907" spans="11:15" ht="11.25">
      <c r="K3907" s="230"/>
      <c r="L3907" s="230"/>
      <c r="M3907" s="230"/>
      <c r="N3907" s="230"/>
      <c r="O3907" s="230"/>
    </row>
    <row r="3908" spans="11:15" ht="11.25">
      <c r="K3908" s="230"/>
      <c r="L3908" s="230"/>
      <c r="M3908" s="230"/>
      <c r="N3908" s="230"/>
      <c r="O3908" s="230"/>
    </row>
    <row r="3909" spans="11:15" ht="11.25">
      <c r="K3909" s="230"/>
      <c r="L3909" s="230"/>
      <c r="M3909" s="230"/>
      <c r="N3909" s="230"/>
      <c r="O3909" s="230"/>
    </row>
    <row r="3910" spans="11:15" ht="11.25">
      <c r="K3910" s="230"/>
      <c r="L3910" s="230"/>
      <c r="M3910" s="230"/>
      <c r="N3910" s="230"/>
      <c r="O3910" s="230"/>
    </row>
    <row r="3911" spans="11:15" ht="11.25">
      <c r="K3911" s="230"/>
      <c r="L3911" s="230"/>
      <c r="M3911" s="230"/>
      <c r="N3911" s="230"/>
      <c r="O3911" s="230"/>
    </row>
    <row r="3912" spans="11:15" ht="11.25">
      <c r="K3912" s="230"/>
      <c r="L3912" s="230"/>
      <c r="M3912" s="230"/>
      <c r="N3912" s="230"/>
      <c r="O3912" s="230"/>
    </row>
    <row r="3913" spans="11:15" ht="11.25">
      <c r="K3913" s="230"/>
      <c r="L3913" s="230"/>
      <c r="M3913" s="230"/>
      <c r="N3913" s="230"/>
      <c r="O3913" s="230"/>
    </row>
    <row r="3914" spans="11:15" ht="11.25">
      <c r="K3914" s="230"/>
      <c r="L3914" s="230"/>
      <c r="M3914" s="230"/>
      <c r="N3914" s="230"/>
      <c r="O3914" s="230"/>
    </row>
    <row r="3915" spans="11:15" ht="11.25">
      <c r="K3915" s="230"/>
      <c r="L3915" s="230"/>
      <c r="M3915" s="230"/>
      <c r="N3915" s="230"/>
      <c r="O3915" s="230"/>
    </row>
    <row r="3916" spans="11:15" ht="11.25">
      <c r="K3916" s="230"/>
      <c r="L3916" s="230"/>
      <c r="M3916" s="230"/>
      <c r="N3916" s="230"/>
      <c r="O3916" s="230"/>
    </row>
    <row r="3917" spans="11:15" ht="11.25">
      <c r="K3917" s="230"/>
      <c r="L3917" s="230"/>
      <c r="M3917" s="230"/>
      <c r="N3917" s="230"/>
      <c r="O3917" s="230"/>
    </row>
    <row r="3918" spans="11:15" ht="11.25">
      <c r="K3918" s="230"/>
      <c r="L3918" s="230"/>
      <c r="M3918" s="230"/>
      <c r="N3918" s="230"/>
      <c r="O3918" s="230"/>
    </row>
    <row r="3919" spans="11:15" ht="11.25">
      <c r="K3919" s="230"/>
      <c r="L3919" s="230"/>
      <c r="M3919" s="230"/>
      <c r="N3919" s="230"/>
      <c r="O3919" s="230"/>
    </row>
    <row r="3920" spans="11:15" ht="11.25">
      <c r="K3920" s="230"/>
      <c r="L3920" s="230"/>
      <c r="M3920" s="230"/>
      <c r="N3920" s="230"/>
      <c r="O3920" s="230"/>
    </row>
    <row r="3921" spans="11:15" ht="11.25">
      <c r="K3921" s="230"/>
      <c r="L3921" s="230"/>
      <c r="M3921" s="230"/>
      <c r="N3921" s="230"/>
      <c r="O3921" s="230"/>
    </row>
    <row r="3922" spans="11:15" ht="11.25">
      <c r="K3922" s="230"/>
      <c r="L3922" s="230"/>
      <c r="M3922" s="230"/>
      <c r="N3922" s="230"/>
      <c r="O3922" s="230"/>
    </row>
    <row r="3923" spans="11:15" ht="11.25">
      <c r="K3923" s="230"/>
      <c r="L3923" s="230"/>
      <c r="M3923" s="230"/>
      <c r="N3923" s="230"/>
      <c r="O3923" s="230"/>
    </row>
    <row r="3924" spans="11:15" ht="11.25">
      <c r="K3924" s="230"/>
      <c r="L3924" s="230"/>
      <c r="M3924" s="230"/>
      <c r="N3924" s="230"/>
      <c r="O3924" s="230"/>
    </row>
    <row r="3925" spans="11:15" ht="11.25">
      <c r="K3925" s="230"/>
      <c r="L3925" s="230"/>
      <c r="M3925" s="230"/>
      <c r="N3925" s="230"/>
      <c r="O3925" s="230"/>
    </row>
    <row r="3926" spans="11:15" ht="11.25">
      <c r="K3926" s="230"/>
      <c r="L3926" s="230"/>
      <c r="M3926" s="230"/>
      <c r="N3926" s="230"/>
      <c r="O3926" s="230"/>
    </row>
    <row r="3927" spans="11:15" ht="11.25">
      <c r="K3927" s="230"/>
      <c r="L3927" s="230"/>
      <c r="M3927" s="230"/>
      <c r="N3927" s="230"/>
      <c r="O3927" s="230"/>
    </row>
    <row r="3928" spans="11:15" ht="11.25">
      <c r="K3928" s="230"/>
      <c r="L3928" s="230"/>
      <c r="M3928" s="230"/>
      <c r="N3928" s="230"/>
      <c r="O3928" s="230"/>
    </row>
    <row r="3929" spans="11:15" ht="11.25">
      <c r="K3929" s="230"/>
      <c r="L3929" s="230"/>
      <c r="M3929" s="230"/>
      <c r="N3929" s="230"/>
      <c r="O3929" s="230"/>
    </row>
    <row r="3930" spans="11:15" ht="11.25">
      <c r="K3930" s="230"/>
      <c r="L3930" s="230"/>
      <c r="M3930" s="230"/>
      <c r="N3930" s="230"/>
      <c r="O3930" s="230"/>
    </row>
    <row r="3931" spans="11:15" ht="11.25">
      <c r="K3931" s="230"/>
      <c r="L3931" s="230"/>
      <c r="M3931" s="230"/>
      <c r="N3931" s="230"/>
      <c r="O3931" s="230"/>
    </row>
    <row r="3932" spans="11:15" ht="11.25">
      <c r="K3932" s="230"/>
      <c r="L3932" s="230"/>
      <c r="M3932" s="230"/>
      <c r="N3932" s="230"/>
      <c r="O3932" s="230"/>
    </row>
    <row r="3933" spans="11:15" ht="11.25">
      <c r="K3933" s="230"/>
      <c r="L3933" s="230"/>
      <c r="M3933" s="230"/>
      <c r="N3933" s="230"/>
      <c r="O3933" s="230"/>
    </row>
    <row r="3934" spans="11:15" ht="11.25">
      <c r="K3934" s="230"/>
      <c r="L3934" s="230"/>
      <c r="M3934" s="230"/>
      <c r="N3934" s="230"/>
      <c r="O3934" s="230"/>
    </row>
    <row r="3935" spans="11:15" ht="11.25">
      <c r="K3935" s="230"/>
      <c r="L3935" s="230"/>
      <c r="M3935" s="230"/>
      <c r="N3935" s="230"/>
      <c r="O3935" s="230"/>
    </row>
    <row r="3936" spans="11:15" ht="11.25">
      <c r="K3936" s="230"/>
      <c r="L3936" s="230"/>
      <c r="M3936" s="230"/>
      <c r="N3936" s="230"/>
      <c r="O3936" s="230"/>
    </row>
    <row r="3937" spans="11:15" ht="11.25">
      <c r="K3937" s="230"/>
      <c r="L3937" s="230"/>
      <c r="M3937" s="230"/>
      <c r="N3937" s="230"/>
      <c r="O3937" s="230"/>
    </row>
    <row r="3938" spans="11:15" ht="11.25">
      <c r="K3938" s="230"/>
      <c r="L3938" s="230"/>
      <c r="M3938" s="230"/>
      <c r="N3938" s="230"/>
      <c r="O3938" s="230"/>
    </row>
    <row r="3939" spans="11:15" ht="11.25">
      <c r="K3939" s="230"/>
      <c r="L3939" s="230"/>
      <c r="M3939" s="230"/>
      <c r="N3939" s="230"/>
      <c r="O3939" s="230"/>
    </row>
    <row r="3940" spans="11:15" ht="11.25">
      <c r="K3940" s="230"/>
      <c r="L3940" s="230"/>
      <c r="M3940" s="230"/>
      <c r="N3940" s="230"/>
      <c r="O3940" s="230"/>
    </row>
    <row r="3941" spans="11:15" ht="11.25">
      <c r="K3941" s="230"/>
      <c r="L3941" s="230"/>
      <c r="M3941" s="230"/>
      <c r="N3941" s="230"/>
      <c r="O3941" s="230"/>
    </row>
    <row r="3942" spans="11:15" ht="11.25">
      <c r="K3942" s="230"/>
      <c r="L3942" s="230"/>
      <c r="M3942" s="230"/>
      <c r="N3942" s="230"/>
      <c r="O3942" s="230"/>
    </row>
    <row r="3943" spans="11:15" ht="11.25">
      <c r="K3943" s="230"/>
      <c r="L3943" s="230"/>
      <c r="M3943" s="230"/>
      <c r="N3943" s="230"/>
      <c r="O3943" s="230"/>
    </row>
    <row r="3944" spans="11:15" ht="11.25">
      <c r="K3944" s="230"/>
      <c r="L3944" s="230"/>
      <c r="M3944" s="230"/>
      <c r="N3944" s="230"/>
      <c r="O3944" s="230"/>
    </row>
    <row r="3945" spans="11:15" ht="11.25">
      <c r="K3945" s="230"/>
      <c r="L3945" s="230"/>
      <c r="M3945" s="230"/>
      <c r="N3945" s="230"/>
      <c r="O3945" s="230"/>
    </row>
    <row r="3946" spans="11:15" ht="11.25">
      <c r="K3946" s="230"/>
      <c r="L3946" s="230"/>
      <c r="M3946" s="230"/>
      <c r="N3946" s="230"/>
      <c r="O3946" s="230"/>
    </row>
    <row r="3947" spans="11:15" ht="11.25">
      <c r="K3947" s="230"/>
      <c r="L3947" s="230"/>
      <c r="M3947" s="230"/>
      <c r="N3947" s="230"/>
      <c r="O3947" s="230"/>
    </row>
    <row r="3948" spans="11:15" ht="11.25">
      <c r="K3948" s="230"/>
      <c r="L3948" s="230"/>
      <c r="M3948" s="230"/>
      <c r="N3948" s="230"/>
      <c r="O3948" s="230"/>
    </row>
    <row r="3949" spans="11:15" ht="11.25">
      <c r="K3949" s="230"/>
      <c r="L3949" s="230"/>
      <c r="M3949" s="230"/>
      <c r="N3949" s="230"/>
      <c r="O3949" s="230"/>
    </row>
    <row r="3950" spans="11:15" ht="11.25">
      <c r="K3950" s="230"/>
      <c r="L3950" s="230"/>
      <c r="M3950" s="230"/>
      <c r="N3950" s="230"/>
      <c r="O3950" s="230"/>
    </row>
    <row r="3951" spans="11:15" ht="11.25">
      <c r="K3951" s="230"/>
      <c r="L3951" s="230"/>
      <c r="M3951" s="230"/>
      <c r="N3951" s="230"/>
      <c r="O3951" s="230"/>
    </row>
    <row r="3952" spans="11:15" ht="11.25">
      <c r="K3952" s="230"/>
      <c r="L3952" s="230"/>
      <c r="M3952" s="230"/>
      <c r="N3952" s="230"/>
      <c r="O3952" s="230"/>
    </row>
    <row r="3953" spans="11:15" ht="11.25">
      <c r="K3953" s="230"/>
      <c r="L3953" s="230"/>
      <c r="M3953" s="230"/>
      <c r="N3953" s="230"/>
      <c r="O3953" s="230"/>
    </row>
    <row r="3954" spans="11:15" ht="11.25">
      <c r="K3954" s="230"/>
      <c r="L3954" s="230"/>
      <c r="M3954" s="230"/>
      <c r="N3954" s="230"/>
      <c r="O3954" s="230"/>
    </row>
    <row r="3955" spans="11:15" ht="11.25">
      <c r="K3955" s="230"/>
      <c r="L3955" s="230"/>
      <c r="M3955" s="230"/>
      <c r="N3955" s="230"/>
      <c r="O3955" s="230"/>
    </row>
    <row r="3956" spans="11:15" ht="11.25">
      <c r="K3956" s="230"/>
      <c r="L3956" s="230"/>
      <c r="M3956" s="230"/>
      <c r="N3956" s="230"/>
      <c r="O3956" s="230"/>
    </row>
    <row r="3957" spans="11:15" ht="11.25">
      <c r="K3957" s="230"/>
      <c r="L3957" s="230"/>
      <c r="M3957" s="230"/>
      <c r="N3957" s="230"/>
      <c r="O3957" s="230"/>
    </row>
    <row r="3958" spans="11:15" ht="11.25">
      <c r="K3958" s="230"/>
      <c r="L3958" s="230"/>
      <c r="M3958" s="230"/>
      <c r="N3958" s="230"/>
      <c r="O3958" s="230"/>
    </row>
    <row r="3959" spans="11:15" ht="11.25">
      <c r="K3959" s="230"/>
      <c r="L3959" s="230"/>
      <c r="M3959" s="230"/>
      <c r="N3959" s="230"/>
      <c r="O3959" s="230"/>
    </row>
    <row r="3960" spans="11:15" ht="11.25">
      <c r="K3960" s="230"/>
      <c r="L3960" s="230"/>
      <c r="M3960" s="230"/>
      <c r="N3960" s="230"/>
      <c r="O3960" s="230"/>
    </row>
    <row r="3961" spans="11:15" ht="11.25">
      <c r="K3961" s="230"/>
      <c r="L3961" s="230"/>
      <c r="M3961" s="230"/>
      <c r="N3961" s="230"/>
      <c r="O3961" s="230"/>
    </row>
    <row r="3962" spans="11:15" ht="11.25">
      <c r="K3962" s="230"/>
      <c r="L3962" s="230"/>
      <c r="M3962" s="230"/>
      <c r="N3962" s="230"/>
      <c r="O3962" s="230"/>
    </row>
    <row r="3963" spans="11:15" ht="11.25">
      <c r="K3963" s="230"/>
      <c r="L3963" s="230"/>
      <c r="M3963" s="230"/>
      <c r="N3963" s="230"/>
      <c r="O3963" s="230"/>
    </row>
    <row r="3964" spans="11:15" ht="11.25">
      <c r="K3964" s="230"/>
      <c r="L3964" s="230"/>
      <c r="M3964" s="230"/>
      <c r="N3964" s="230"/>
      <c r="O3964" s="230"/>
    </row>
    <row r="3965" spans="11:15" ht="11.25">
      <c r="K3965" s="230"/>
      <c r="L3965" s="230"/>
      <c r="M3965" s="230"/>
      <c r="N3965" s="230"/>
      <c r="O3965" s="230"/>
    </row>
    <row r="3966" spans="11:15" ht="11.25">
      <c r="K3966" s="230"/>
      <c r="L3966" s="230"/>
      <c r="M3966" s="230"/>
      <c r="N3966" s="230"/>
      <c r="O3966" s="230"/>
    </row>
    <row r="3967" spans="11:15" ht="11.25">
      <c r="K3967" s="230"/>
      <c r="L3967" s="230"/>
      <c r="M3967" s="230"/>
      <c r="N3967" s="230"/>
      <c r="O3967" s="230"/>
    </row>
    <row r="3968" spans="11:15" ht="11.25">
      <c r="K3968" s="230"/>
      <c r="L3968" s="230"/>
      <c r="M3968" s="230"/>
      <c r="N3968" s="230"/>
      <c r="O3968" s="230"/>
    </row>
    <row r="3969" spans="11:15" ht="11.25">
      <c r="K3969" s="230"/>
      <c r="L3969" s="230"/>
      <c r="M3969" s="230"/>
      <c r="N3969" s="230"/>
      <c r="O3969" s="230"/>
    </row>
    <row r="3970" spans="11:15" ht="11.25">
      <c r="K3970" s="230"/>
      <c r="L3970" s="230"/>
      <c r="M3970" s="230"/>
      <c r="N3970" s="230"/>
      <c r="O3970" s="230"/>
    </row>
    <row r="3971" spans="11:15" ht="11.25">
      <c r="K3971" s="230"/>
      <c r="L3971" s="230"/>
      <c r="M3971" s="230"/>
      <c r="N3971" s="230"/>
      <c r="O3971" s="230"/>
    </row>
    <row r="3972" spans="11:15" ht="11.25">
      <c r="K3972" s="230"/>
      <c r="L3972" s="230"/>
      <c r="M3972" s="230"/>
      <c r="N3972" s="230"/>
      <c r="O3972" s="230"/>
    </row>
    <row r="3973" spans="11:15" ht="11.25">
      <c r="K3973" s="230"/>
      <c r="L3973" s="230"/>
      <c r="M3973" s="230"/>
      <c r="N3973" s="230"/>
      <c r="O3973" s="230"/>
    </row>
    <row r="3974" spans="11:15" ht="11.25">
      <c r="K3974" s="230"/>
      <c r="L3974" s="230"/>
      <c r="M3974" s="230"/>
      <c r="N3974" s="230"/>
      <c r="O3974" s="230"/>
    </row>
    <row r="3975" spans="11:15" ht="11.25">
      <c r="K3975" s="230"/>
      <c r="L3975" s="230"/>
      <c r="M3975" s="230"/>
      <c r="N3975" s="230"/>
      <c r="O3975" s="230"/>
    </row>
    <row r="3976" spans="11:15" ht="11.25">
      <c r="K3976" s="230"/>
      <c r="L3976" s="230"/>
      <c r="M3976" s="230"/>
      <c r="N3976" s="230"/>
      <c r="O3976" s="230"/>
    </row>
    <row r="3977" spans="11:15" ht="11.25">
      <c r="K3977" s="230"/>
      <c r="L3977" s="230"/>
      <c r="M3977" s="230"/>
      <c r="N3977" s="230"/>
      <c r="O3977" s="230"/>
    </row>
    <row r="3978" spans="11:15" ht="11.25">
      <c r="K3978" s="230"/>
      <c r="L3978" s="230"/>
      <c r="M3978" s="230"/>
      <c r="N3978" s="230"/>
      <c r="O3978" s="230"/>
    </row>
    <row r="3979" spans="11:15" ht="11.25">
      <c r="K3979" s="230"/>
      <c r="L3979" s="230"/>
      <c r="M3979" s="230"/>
      <c r="N3979" s="230"/>
      <c r="O3979" s="230"/>
    </row>
    <row r="3980" spans="11:15" ht="11.25">
      <c r="K3980" s="230"/>
      <c r="L3980" s="230"/>
      <c r="M3980" s="230"/>
      <c r="N3980" s="230"/>
      <c r="O3980" s="230"/>
    </row>
    <row r="3981" spans="11:15" ht="11.25">
      <c r="K3981" s="230"/>
      <c r="L3981" s="230"/>
      <c r="M3981" s="230"/>
      <c r="N3981" s="230"/>
      <c r="O3981" s="230"/>
    </row>
    <row r="3982" spans="11:15" ht="11.25">
      <c r="K3982" s="230"/>
      <c r="L3982" s="230"/>
      <c r="M3982" s="230"/>
      <c r="N3982" s="230"/>
      <c r="O3982" s="230"/>
    </row>
    <row r="3983" spans="11:15" ht="11.25">
      <c r="K3983" s="230"/>
      <c r="L3983" s="230"/>
      <c r="M3983" s="230"/>
      <c r="N3983" s="230"/>
      <c r="O3983" s="230"/>
    </row>
    <row r="3984" spans="11:15" ht="11.25">
      <c r="K3984" s="230"/>
      <c r="L3984" s="230"/>
      <c r="M3984" s="230"/>
      <c r="N3984" s="230"/>
      <c r="O3984" s="230"/>
    </row>
    <row r="3985" spans="11:15" ht="11.25">
      <c r="K3985" s="230"/>
      <c r="L3985" s="230"/>
      <c r="M3985" s="230"/>
      <c r="N3985" s="230"/>
      <c r="O3985" s="230"/>
    </row>
    <row r="3986" spans="11:15" ht="11.25">
      <c r="K3986" s="230"/>
      <c r="L3986" s="230"/>
      <c r="M3986" s="230"/>
      <c r="N3986" s="230"/>
      <c r="O3986" s="230"/>
    </row>
    <row r="3987" spans="11:15" ht="11.25">
      <c r="K3987" s="230"/>
      <c r="L3987" s="230"/>
      <c r="M3987" s="230"/>
      <c r="N3987" s="230"/>
      <c r="O3987" s="230"/>
    </row>
    <row r="3988" spans="11:15" ht="11.25">
      <c r="K3988" s="230"/>
      <c r="L3988" s="230"/>
      <c r="M3988" s="230"/>
      <c r="N3988" s="230"/>
      <c r="O3988" s="230"/>
    </row>
    <row r="3989" spans="11:15" ht="11.25">
      <c r="K3989" s="230"/>
      <c r="L3989" s="230"/>
      <c r="M3989" s="230"/>
      <c r="N3989" s="230"/>
      <c r="O3989" s="230"/>
    </row>
    <row r="3990" spans="11:15" ht="11.25">
      <c r="K3990" s="230"/>
      <c r="L3990" s="230"/>
      <c r="M3990" s="230"/>
      <c r="N3990" s="230"/>
      <c r="O3990" s="230"/>
    </row>
    <row r="3991" spans="11:15" ht="11.25">
      <c r="K3991" s="230"/>
      <c r="L3991" s="230"/>
      <c r="M3991" s="230"/>
      <c r="N3991" s="230"/>
      <c r="O3991" s="230"/>
    </row>
    <row r="3992" spans="11:15" ht="11.25">
      <c r="K3992" s="230"/>
      <c r="L3992" s="230"/>
      <c r="M3992" s="230"/>
      <c r="N3992" s="230"/>
      <c r="O3992" s="230"/>
    </row>
    <row r="3993" spans="11:15" ht="11.25">
      <c r="K3993" s="230"/>
      <c r="L3993" s="230"/>
      <c r="M3993" s="230"/>
      <c r="N3993" s="230"/>
      <c r="O3993" s="230"/>
    </row>
    <row r="3994" spans="11:15" ht="11.25">
      <c r="K3994" s="230"/>
      <c r="L3994" s="230"/>
      <c r="M3994" s="230"/>
      <c r="N3994" s="230"/>
      <c r="O3994" s="230"/>
    </row>
    <row r="3995" spans="11:15" ht="11.25">
      <c r="K3995" s="230"/>
      <c r="L3995" s="230"/>
      <c r="M3995" s="230"/>
      <c r="N3995" s="230"/>
      <c r="O3995" s="230"/>
    </row>
    <row r="3996" spans="11:15" ht="11.25">
      <c r="K3996" s="230"/>
      <c r="L3996" s="230"/>
      <c r="M3996" s="230"/>
      <c r="N3996" s="230"/>
      <c r="O3996" s="230"/>
    </row>
    <row r="3997" spans="11:15" ht="11.25">
      <c r="K3997" s="230"/>
      <c r="L3997" s="230"/>
      <c r="M3997" s="230"/>
      <c r="N3997" s="230"/>
      <c r="O3997" s="230"/>
    </row>
    <row r="3998" spans="11:15" ht="11.25">
      <c r="K3998" s="230"/>
      <c r="L3998" s="230"/>
      <c r="M3998" s="230"/>
      <c r="N3998" s="230"/>
      <c r="O3998" s="230"/>
    </row>
    <row r="3999" spans="11:15" ht="11.25">
      <c r="K3999" s="230"/>
      <c r="L3999" s="230"/>
      <c r="M3999" s="230"/>
      <c r="N3999" s="230"/>
      <c r="O3999" s="230"/>
    </row>
    <row r="4000" spans="11:15" ht="11.25">
      <c r="K4000" s="230"/>
      <c r="L4000" s="230"/>
      <c r="M4000" s="230"/>
      <c r="N4000" s="230"/>
      <c r="O4000" s="230"/>
    </row>
    <row r="4001" spans="11:15" ht="11.25">
      <c r="K4001" s="230"/>
      <c r="L4001" s="230"/>
      <c r="M4001" s="230"/>
      <c r="N4001" s="230"/>
      <c r="O4001" s="230"/>
    </row>
    <row r="4002" spans="11:15" ht="11.25">
      <c r="K4002" s="230"/>
      <c r="L4002" s="230"/>
      <c r="M4002" s="230"/>
      <c r="N4002" s="230"/>
      <c r="O4002" s="230"/>
    </row>
    <row r="4003" spans="11:15" ht="11.25">
      <c r="K4003" s="230"/>
      <c r="L4003" s="230"/>
      <c r="M4003" s="230"/>
      <c r="N4003" s="230"/>
      <c r="O4003" s="230"/>
    </row>
    <row r="4004" spans="11:15" ht="11.25">
      <c r="K4004" s="230"/>
      <c r="L4004" s="230"/>
      <c r="M4004" s="230"/>
      <c r="N4004" s="230"/>
      <c r="O4004" s="230"/>
    </row>
    <row r="4005" spans="11:15" ht="11.25">
      <c r="K4005" s="230"/>
      <c r="L4005" s="230"/>
      <c r="M4005" s="230"/>
      <c r="N4005" s="230"/>
      <c r="O4005" s="230"/>
    </row>
    <row r="4006" spans="11:15" ht="11.25">
      <c r="K4006" s="230"/>
      <c r="L4006" s="230"/>
      <c r="M4006" s="230"/>
      <c r="N4006" s="230"/>
      <c r="O4006" s="230"/>
    </row>
    <row r="4007" spans="11:15" ht="11.25">
      <c r="K4007" s="230"/>
      <c r="L4007" s="230"/>
      <c r="M4007" s="230"/>
      <c r="N4007" s="230"/>
      <c r="O4007" s="230"/>
    </row>
    <row r="4008" spans="11:15" ht="11.25">
      <c r="K4008" s="230"/>
      <c r="L4008" s="230"/>
      <c r="M4008" s="230"/>
      <c r="N4008" s="230"/>
      <c r="O4008" s="230"/>
    </row>
    <row r="4009" spans="11:15" ht="11.25">
      <c r="K4009" s="230"/>
      <c r="L4009" s="230"/>
      <c r="M4009" s="230"/>
      <c r="N4009" s="230"/>
      <c r="O4009" s="230"/>
    </row>
    <row r="4010" spans="11:15" ht="11.25">
      <c r="K4010" s="230"/>
      <c r="L4010" s="230"/>
      <c r="M4010" s="230"/>
      <c r="N4010" s="230"/>
      <c r="O4010" s="230"/>
    </row>
    <row r="4011" spans="11:15" ht="11.25">
      <c r="K4011" s="230"/>
      <c r="L4011" s="230"/>
      <c r="M4011" s="230"/>
      <c r="N4011" s="230"/>
      <c r="O4011" s="230"/>
    </row>
    <row r="4012" spans="11:15" ht="11.25">
      <c r="K4012" s="230"/>
      <c r="L4012" s="230"/>
      <c r="M4012" s="230"/>
      <c r="N4012" s="230"/>
      <c r="O4012" s="230"/>
    </row>
    <row r="4013" spans="11:15" ht="11.25">
      <c r="K4013" s="230"/>
      <c r="L4013" s="230"/>
      <c r="M4013" s="230"/>
      <c r="N4013" s="230"/>
      <c r="O4013" s="230"/>
    </row>
    <row r="4014" spans="11:15" ht="11.25">
      <c r="K4014" s="230"/>
      <c r="L4014" s="230"/>
      <c r="M4014" s="230"/>
      <c r="N4014" s="230"/>
      <c r="O4014" s="230"/>
    </row>
    <row r="4015" spans="11:15" ht="11.25">
      <c r="K4015" s="230"/>
      <c r="L4015" s="230"/>
      <c r="M4015" s="230"/>
      <c r="N4015" s="230"/>
      <c r="O4015" s="230"/>
    </row>
    <row r="4016" spans="11:15" ht="11.25">
      <c r="K4016" s="230"/>
      <c r="L4016" s="230"/>
      <c r="M4016" s="230"/>
      <c r="N4016" s="230"/>
      <c r="O4016" s="230"/>
    </row>
    <row r="4017" spans="11:15" ht="11.25">
      <c r="K4017" s="230"/>
      <c r="L4017" s="230"/>
      <c r="M4017" s="230"/>
      <c r="N4017" s="230"/>
      <c r="O4017" s="230"/>
    </row>
    <row r="4018" spans="11:15" ht="11.25">
      <c r="K4018" s="230"/>
      <c r="L4018" s="230"/>
      <c r="M4018" s="230"/>
      <c r="N4018" s="230"/>
      <c r="O4018" s="230"/>
    </row>
    <row r="4019" spans="11:15" ht="11.25">
      <c r="K4019" s="230"/>
      <c r="L4019" s="230"/>
      <c r="M4019" s="230"/>
      <c r="N4019" s="230"/>
      <c r="O4019" s="230"/>
    </row>
    <row r="4020" spans="11:15" ht="11.25">
      <c r="K4020" s="230"/>
      <c r="L4020" s="230"/>
      <c r="M4020" s="230"/>
      <c r="N4020" s="230"/>
      <c r="O4020" s="230"/>
    </row>
    <row r="4021" spans="11:15" ht="11.25">
      <c r="K4021" s="230"/>
      <c r="L4021" s="230"/>
      <c r="M4021" s="230"/>
      <c r="N4021" s="230"/>
      <c r="O4021" s="230"/>
    </row>
    <row r="4022" spans="11:15" ht="11.25">
      <c r="K4022" s="230"/>
      <c r="L4022" s="230"/>
      <c r="M4022" s="230"/>
      <c r="N4022" s="230"/>
      <c r="O4022" s="230"/>
    </row>
    <row r="4023" spans="11:15" ht="11.25">
      <c r="K4023" s="230"/>
      <c r="L4023" s="230"/>
      <c r="M4023" s="230"/>
      <c r="N4023" s="230"/>
      <c r="O4023" s="230"/>
    </row>
    <row r="4024" spans="11:15" ht="11.25">
      <c r="K4024" s="230"/>
      <c r="L4024" s="230"/>
      <c r="M4024" s="230"/>
      <c r="N4024" s="230"/>
      <c r="O4024" s="230"/>
    </row>
    <row r="4025" spans="11:15" ht="11.25">
      <c r="K4025" s="230"/>
      <c r="L4025" s="230"/>
      <c r="M4025" s="230"/>
      <c r="N4025" s="230"/>
      <c r="O4025" s="230"/>
    </row>
    <row r="4026" spans="11:15" ht="11.25">
      <c r="K4026" s="230"/>
      <c r="L4026" s="230"/>
      <c r="M4026" s="230"/>
      <c r="N4026" s="230"/>
      <c r="O4026" s="230"/>
    </row>
    <row r="4027" spans="11:15" ht="11.25">
      <c r="K4027" s="230"/>
      <c r="L4027" s="230"/>
      <c r="M4027" s="230"/>
      <c r="N4027" s="230"/>
      <c r="O4027" s="230"/>
    </row>
    <row r="4028" spans="11:15" ht="11.25">
      <c r="K4028" s="230"/>
      <c r="L4028" s="230"/>
      <c r="M4028" s="230"/>
      <c r="N4028" s="230"/>
      <c r="O4028" s="230"/>
    </row>
    <row r="4029" spans="11:15" ht="11.25">
      <c r="K4029" s="230"/>
      <c r="L4029" s="230"/>
      <c r="M4029" s="230"/>
      <c r="N4029" s="230"/>
      <c r="O4029" s="230"/>
    </row>
    <row r="4030" spans="11:15" ht="11.25">
      <c r="K4030" s="230"/>
      <c r="L4030" s="230"/>
      <c r="M4030" s="230"/>
      <c r="N4030" s="230"/>
      <c r="O4030" s="230"/>
    </row>
    <row r="4031" spans="11:15" ht="11.25">
      <c r="K4031" s="230"/>
      <c r="L4031" s="230"/>
      <c r="M4031" s="230"/>
      <c r="N4031" s="230"/>
      <c r="O4031" s="230"/>
    </row>
    <row r="4032" spans="11:15" ht="11.25">
      <c r="K4032" s="230"/>
      <c r="L4032" s="230"/>
      <c r="M4032" s="230"/>
      <c r="N4032" s="230"/>
      <c r="O4032" s="230"/>
    </row>
    <row r="4033" spans="11:15" ht="11.25">
      <c r="K4033" s="230"/>
      <c r="L4033" s="230"/>
      <c r="M4033" s="230"/>
      <c r="N4033" s="230"/>
      <c r="O4033" s="230"/>
    </row>
    <row r="4034" spans="11:15" ht="11.25">
      <c r="K4034" s="230"/>
      <c r="L4034" s="230"/>
      <c r="M4034" s="230"/>
      <c r="N4034" s="230"/>
      <c r="O4034" s="230"/>
    </row>
    <row r="4035" spans="11:15" ht="11.25">
      <c r="K4035" s="230"/>
      <c r="L4035" s="230"/>
      <c r="M4035" s="230"/>
      <c r="N4035" s="230"/>
      <c r="O4035" s="230"/>
    </row>
    <row r="4036" spans="11:15" ht="11.25">
      <c r="K4036" s="230"/>
      <c r="L4036" s="230"/>
      <c r="M4036" s="230"/>
      <c r="N4036" s="230"/>
      <c r="O4036" s="230"/>
    </row>
    <row r="4037" spans="11:15" ht="11.25">
      <c r="K4037" s="230"/>
      <c r="L4037" s="230"/>
      <c r="M4037" s="230"/>
      <c r="N4037" s="230"/>
      <c r="O4037" s="230"/>
    </row>
    <row r="4038" spans="11:15" ht="11.25">
      <c r="K4038" s="230"/>
      <c r="L4038" s="230"/>
      <c r="M4038" s="230"/>
      <c r="N4038" s="230"/>
      <c r="O4038" s="230"/>
    </row>
    <row r="4039" spans="11:15" ht="11.25">
      <c r="K4039" s="230"/>
      <c r="L4039" s="230"/>
      <c r="M4039" s="230"/>
      <c r="N4039" s="230"/>
      <c r="O4039" s="230"/>
    </row>
    <row r="4040" spans="11:15" ht="11.25">
      <c r="K4040" s="230"/>
      <c r="L4040" s="230"/>
      <c r="M4040" s="230"/>
      <c r="N4040" s="230"/>
      <c r="O4040" s="230"/>
    </row>
    <row r="4041" spans="11:15" ht="11.25">
      <c r="K4041" s="230"/>
      <c r="L4041" s="230"/>
      <c r="M4041" s="230"/>
      <c r="N4041" s="230"/>
      <c r="O4041" s="230"/>
    </row>
    <row r="4042" spans="11:15" ht="11.25">
      <c r="K4042" s="230"/>
      <c r="L4042" s="230"/>
      <c r="M4042" s="230"/>
      <c r="N4042" s="230"/>
      <c r="O4042" s="230"/>
    </row>
    <row r="4043" spans="11:15" ht="11.25">
      <c r="K4043" s="230"/>
      <c r="L4043" s="230"/>
      <c r="M4043" s="230"/>
      <c r="N4043" s="230"/>
      <c r="O4043" s="230"/>
    </row>
    <row r="4044" spans="11:15" ht="11.25">
      <c r="K4044" s="230"/>
      <c r="L4044" s="230"/>
      <c r="M4044" s="230"/>
      <c r="N4044" s="230"/>
      <c r="O4044" s="230"/>
    </row>
    <row r="4045" spans="11:15" ht="11.25">
      <c r="K4045" s="230"/>
      <c r="L4045" s="230"/>
      <c r="M4045" s="230"/>
      <c r="N4045" s="230"/>
      <c r="O4045" s="230"/>
    </row>
    <row r="4046" spans="11:15" ht="11.25">
      <c r="K4046" s="230"/>
      <c r="L4046" s="230"/>
      <c r="M4046" s="230"/>
      <c r="N4046" s="230"/>
      <c r="O4046" s="230"/>
    </row>
    <row r="4047" spans="11:15" ht="11.25">
      <c r="K4047" s="230"/>
      <c r="L4047" s="230"/>
      <c r="M4047" s="230"/>
      <c r="N4047" s="230"/>
      <c r="O4047" s="230"/>
    </row>
    <row r="4048" spans="11:15" ht="11.25">
      <c r="K4048" s="230"/>
      <c r="L4048" s="230"/>
      <c r="M4048" s="230"/>
      <c r="N4048" s="230"/>
      <c r="O4048" s="230"/>
    </row>
    <row r="4049" spans="11:15" ht="11.25">
      <c r="K4049" s="230"/>
      <c r="L4049" s="230"/>
      <c r="M4049" s="230"/>
      <c r="N4049" s="230"/>
      <c r="O4049" s="230"/>
    </row>
    <row r="4050" spans="11:15" ht="11.25">
      <c r="K4050" s="230"/>
      <c r="L4050" s="230"/>
      <c r="M4050" s="230"/>
      <c r="N4050" s="230"/>
      <c r="O4050" s="230"/>
    </row>
    <row r="4051" spans="11:15" ht="11.25">
      <c r="K4051" s="230"/>
      <c r="L4051" s="230"/>
      <c r="M4051" s="230"/>
      <c r="N4051" s="230"/>
      <c r="O4051" s="230"/>
    </row>
    <row r="4052" spans="11:15" ht="11.25">
      <c r="K4052" s="230"/>
      <c r="L4052" s="230"/>
      <c r="M4052" s="230"/>
      <c r="N4052" s="230"/>
      <c r="O4052" s="230"/>
    </row>
    <row r="4053" spans="11:15" ht="11.25">
      <c r="K4053" s="230"/>
      <c r="L4053" s="230"/>
      <c r="M4053" s="230"/>
      <c r="N4053" s="230"/>
      <c r="O4053" s="230"/>
    </row>
    <row r="4054" spans="11:15" ht="11.25">
      <c r="K4054" s="230"/>
      <c r="L4054" s="230"/>
      <c r="M4054" s="230"/>
      <c r="N4054" s="230"/>
      <c r="O4054" s="230"/>
    </row>
    <row r="4055" spans="11:15" ht="11.25">
      <c r="K4055" s="230"/>
      <c r="L4055" s="230"/>
      <c r="M4055" s="230"/>
      <c r="N4055" s="230"/>
      <c r="O4055" s="230"/>
    </row>
    <row r="4056" spans="11:15" ht="11.25">
      <c r="K4056" s="230"/>
      <c r="L4056" s="230"/>
      <c r="M4056" s="230"/>
      <c r="N4056" s="230"/>
      <c r="O4056" s="230"/>
    </row>
    <row r="4057" spans="11:15" ht="11.25">
      <c r="K4057" s="230"/>
      <c r="L4057" s="230"/>
      <c r="M4057" s="230"/>
      <c r="N4057" s="230"/>
      <c r="O4057" s="230"/>
    </row>
    <row r="4058" spans="11:15" ht="11.25">
      <c r="K4058" s="230"/>
      <c r="L4058" s="230"/>
      <c r="M4058" s="230"/>
      <c r="N4058" s="230"/>
      <c r="O4058" s="230"/>
    </row>
    <row r="4059" spans="11:15" ht="11.25">
      <c r="K4059" s="230"/>
      <c r="L4059" s="230"/>
      <c r="M4059" s="230"/>
      <c r="N4059" s="230"/>
      <c r="O4059" s="230"/>
    </row>
    <row r="4060" spans="11:15" ht="11.25">
      <c r="K4060" s="230"/>
      <c r="L4060" s="230"/>
      <c r="M4060" s="230"/>
      <c r="N4060" s="230"/>
      <c r="O4060" s="230"/>
    </row>
    <row r="4061" spans="11:15" ht="11.25">
      <c r="K4061" s="230"/>
      <c r="L4061" s="230"/>
      <c r="M4061" s="230"/>
      <c r="N4061" s="230"/>
      <c r="O4061" s="230"/>
    </row>
    <row r="4062" spans="11:15" ht="11.25">
      <c r="K4062" s="230"/>
      <c r="L4062" s="230"/>
      <c r="M4062" s="230"/>
      <c r="N4062" s="230"/>
      <c r="O4062" s="230"/>
    </row>
    <row r="4063" spans="11:15" ht="11.25">
      <c r="K4063" s="230"/>
      <c r="L4063" s="230"/>
      <c r="M4063" s="230"/>
      <c r="N4063" s="230"/>
      <c r="O4063" s="230"/>
    </row>
    <row r="4064" spans="11:15" ht="11.25">
      <c r="K4064" s="230"/>
      <c r="L4064" s="230"/>
      <c r="M4064" s="230"/>
      <c r="N4064" s="230"/>
      <c r="O4064" s="230"/>
    </row>
    <row r="4065" spans="11:15" ht="11.25">
      <c r="K4065" s="230"/>
      <c r="L4065" s="230"/>
      <c r="M4065" s="230"/>
      <c r="N4065" s="230"/>
      <c r="O4065" s="230"/>
    </row>
    <row r="4066" spans="11:15" ht="11.25">
      <c r="K4066" s="230"/>
      <c r="L4066" s="230"/>
      <c r="M4066" s="230"/>
      <c r="N4066" s="230"/>
      <c r="O4066" s="230"/>
    </row>
    <row r="4067" spans="11:15" ht="11.25">
      <c r="K4067" s="230"/>
      <c r="L4067" s="230"/>
      <c r="M4067" s="230"/>
      <c r="N4067" s="230"/>
      <c r="O4067" s="230"/>
    </row>
    <row r="4068" spans="11:15" ht="11.25">
      <c r="K4068" s="230"/>
      <c r="L4068" s="230"/>
      <c r="M4068" s="230"/>
      <c r="N4068" s="230"/>
      <c r="O4068" s="230"/>
    </row>
    <row r="4069" spans="11:15" ht="11.25">
      <c r="K4069" s="230"/>
      <c r="L4069" s="230"/>
      <c r="M4069" s="230"/>
      <c r="N4069" s="230"/>
      <c r="O4069" s="230"/>
    </row>
    <row r="4070" spans="11:15" ht="11.25">
      <c r="K4070" s="230"/>
      <c r="L4070" s="230"/>
      <c r="M4070" s="230"/>
      <c r="N4070" s="230"/>
      <c r="O4070" s="230"/>
    </row>
    <row r="4071" spans="11:15" ht="11.25">
      <c r="K4071" s="230"/>
      <c r="L4071" s="230"/>
      <c r="M4071" s="230"/>
      <c r="N4071" s="230"/>
      <c r="O4071" s="230"/>
    </row>
    <row r="4072" spans="11:15" ht="11.25">
      <c r="K4072" s="230"/>
      <c r="L4072" s="230"/>
      <c r="M4072" s="230"/>
      <c r="N4072" s="230"/>
      <c r="O4072" s="230"/>
    </row>
    <row r="4073" spans="11:15" ht="11.25">
      <c r="K4073" s="230"/>
      <c r="L4073" s="230"/>
      <c r="M4073" s="230"/>
      <c r="N4073" s="230"/>
      <c r="O4073" s="230"/>
    </row>
    <row r="4074" spans="11:15" ht="11.25">
      <c r="K4074" s="230"/>
      <c r="L4074" s="230"/>
      <c r="M4074" s="230"/>
      <c r="N4074" s="230"/>
      <c r="O4074" s="230"/>
    </row>
    <row r="4075" spans="11:15" ht="11.25">
      <c r="K4075" s="230"/>
      <c r="L4075" s="230"/>
      <c r="M4075" s="230"/>
      <c r="N4075" s="230"/>
      <c r="O4075" s="230"/>
    </row>
    <row r="4076" spans="11:15" ht="11.25">
      <c r="K4076" s="230"/>
      <c r="L4076" s="230"/>
      <c r="M4076" s="230"/>
      <c r="N4076" s="230"/>
      <c r="O4076" s="230"/>
    </row>
    <row r="4077" spans="11:15" ht="11.25">
      <c r="K4077" s="230"/>
      <c r="L4077" s="230"/>
      <c r="M4077" s="230"/>
      <c r="N4077" s="230"/>
      <c r="O4077" s="230"/>
    </row>
    <row r="4078" spans="11:15" ht="11.25">
      <c r="K4078" s="230"/>
      <c r="L4078" s="230"/>
      <c r="M4078" s="230"/>
      <c r="N4078" s="230"/>
      <c r="O4078" s="230"/>
    </row>
    <row r="4079" spans="11:15" ht="11.25">
      <c r="K4079" s="230"/>
      <c r="L4079" s="230"/>
      <c r="M4079" s="230"/>
      <c r="N4079" s="230"/>
      <c r="O4079" s="230"/>
    </row>
    <row r="4080" spans="11:15" ht="11.25">
      <c r="K4080" s="230"/>
      <c r="L4080" s="230"/>
      <c r="M4080" s="230"/>
      <c r="N4080" s="230"/>
      <c r="O4080" s="230"/>
    </row>
    <row r="4081" spans="11:15" ht="11.25">
      <c r="K4081" s="230"/>
      <c r="L4081" s="230"/>
      <c r="M4081" s="230"/>
      <c r="N4081" s="230"/>
      <c r="O4081" s="230"/>
    </row>
    <row r="4082" spans="11:15" ht="11.25">
      <c r="K4082" s="230"/>
      <c r="L4082" s="230"/>
      <c r="M4082" s="230"/>
      <c r="N4082" s="230"/>
      <c r="O4082" s="230"/>
    </row>
    <row r="4083" spans="11:15" ht="11.25">
      <c r="K4083" s="230"/>
      <c r="L4083" s="230"/>
      <c r="M4083" s="230"/>
      <c r="N4083" s="230"/>
      <c r="O4083" s="230"/>
    </row>
    <row r="4084" spans="11:15" ht="11.25">
      <c r="K4084" s="230"/>
      <c r="L4084" s="230"/>
      <c r="M4084" s="230"/>
      <c r="N4084" s="230"/>
      <c r="O4084" s="230"/>
    </row>
    <row r="4085" spans="11:15" ht="11.25">
      <c r="K4085" s="230"/>
      <c r="L4085" s="230"/>
      <c r="M4085" s="230"/>
      <c r="N4085" s="230"/>
      <c r="O4085" s="230"/>
    </row>
    <row r="4086" spans="11:15" ht="11.25">
      <c r="K4086" s="230"/>
      <c r="L4086" s="230"/>
      <c r="M4086" s="230"/>
      <c r="N4086" s="230"/>
      <c r="O4086" s="230"/>
    </row>
    <row r="4087" spans="11:15" ht="11.25">
      <c r="K4087" s="230"/>
      <c r="L4087" s="230"/>
      <c r="M4087" s="230"/>
      <c r="N4087" s="230"/>
      <c r="O4087" s="230"/>
    </row>
    <row r="4088" spans="11:15" ht="11.25">
      <c r="K4088" s="230"/>
      <c r="L4088" s="230"/>
      <c r="M4088" s="230"/>
      <c r="N4088" s="230"/>
      <c r="O4088" s="230"/>
    </row>
    <row r="4089" spans="11:15" ht="11.25">
      <c r="K4089" s="230"/>
      <c r="L4089" s="230"/>
      <c r="M4089" s="230"/>
      <c r="N4089" s="230"/>
      <c r="O4089" s="230"/>
    </row>
    <row r="4090" spans="11:15" ht="11.25">
      <c r="K4090" s="230"/>
      <c r="L4090" s="230"/>
      <c r="M4090" s="230"/>
      <c r="N4090" s="230"/>
      <c r="O4090" s="230"/>
    </row>
    <row r="4091" spans="11:15" ht="11.25">
      <c r="K4091" s="230"/>
      <c r="L4091" s="230"/>
      <c r="M4091" s="230"/>
      <c r="N4091" s="230"/>
      <c r="O4091" s="230"/>
    </row>
    <row r="4092" spans="11:15" ht="11.25">
      <c r="K4092" s="230"/>
      <c r="L4092" s="230"/>
      <c r="M4092" s="230"/>
      <c r="N4092" s="230"/>
      <c r="O4092" s="230"/>
    </row>
    <row r="4093" spans="11:15" ht="11.25">
      <c r="K4093" s="230"/>
      <c r="L4093" s="230"/>
      <c r="M4093" s="230"/>
      <c r="N4093" s="230"/>
      <c r="O4093" s="230"/>
    </row>
    <row r="4094" spans="11:15" ht="11.25">
      <c r="K4094" s="230"/>
      <c r="L4094" s="230"/>
      <c r="M4094" s="230"/>
      <c r="N4094" s="230"/>
      <c r="O4094" s="230"/>
    </row>
    <row r="4095" spans="11:15" ht="11.25">
      <c r="K4095" s="230"/>
      <c r="L4095" s="230"/>
      <c r="M4095" s="230"/>
      <c r="N4095" s="230"/>
      <c r="O4095" s="230"/>
    </row>
    <row r="4096" spans="11:15" ht="11.25">
      <c r="K4096" s="230"/>
      <c r="L4096" s="230"/>
      <c r="M4096" s="230"/>
      <c r="N4096" s="230"/>
      <c r="O4096" s="230"/>
    </row>
    <row r="4097" spans="11:15" ht="11.25">
      <c r="K4097" s="230"/>
      <c r="L4097" s="230"/>
      <c r="M4097" s="230"/>
      <c r="N4097" s="230"/>
      <c r="O4097" s="230"/>
    </row>
    <row r="4098" spans="11:15" ht="11.25">
      <c r="K4098" s="230"/>
      <c r="L4098" s="230"/>
      <c r="M4098" s="230"/>
      <c r="N4098" s="230"/>
      <c r="O4098" s="230"/>
    </row>
    <row r="4099" spans="11:15" ht="11.25">
      <c r="K4099" s="230"/>
      <c r="L4099" s="230"/>
      <c r="M4099" s="230"/>
      <c r="N4099" s="230"/>
      <c r="O4099" s="230"/>
    </row>
    <row r="4100" spans="11:15" ht="11.25">
      <c r="K4100" s="230"/>
      <c r="L4100" s="230"/>
      <c r="M4100" s="230"/>
      <c r="N4100" s="230"/>
      <c r="O4100" s="230"/>
    </row>
    <row r="4101" spans="11:15" ht="11.25">
      <c r="K4101" s="230"/>
      <c r="L4101" s="230"/>
      <c r="M4101" s="230"/>
      <c r="N4101" s="230"/>
      <c r="O4101" s="230"/>
    </row>
    <row r="4102" spans="11:15" ht="11.25">
      <c r="K4102" s="230"/>
      <c r="L4102" s="230"/>
      <c r="M4102" s="230"/>
      <c r="N4102" s="230"/>
      <c r="O4102" s="230"/>
    </row>
    <row r="4103" spans="11:15" ht="11.25">
      <c r="K4103" s="230"/>
      <c r="L4103" s="230"/>
      <c r="M4103" s="230"/>
      <c r="N4103" s="230"/>
      <c r="O4103" s="230"/>
    </row>
    <row r="4104" spans="11:15" ht="11.25">
      <c r="K4104" s="230"/>
      <c r="L4104" s="230"/>
      <c r="M4104" s="230"/>
      <c r="N4104" s="230"/>
      <c r="O4104" s="230"/>
    </row>
    <row r="4105" spans="11:15" ht="11.25">
      <c r="K4105" s="230"/>
      <c r="L4105" s="230"/>
      <c r="M4105" s="230"/>
      <c r="N4105" s="230"/>
      <c r="O4105" s="230"/>
    </row>
    <row r="4106" spans="11:15" ht="11.25">
      <c r="K4106" s="230"/>
      <c r="L4106" s="230"/>
      <c r="M4106" s="230"/>
      <c r="N4106" s="230"/>
      <c r="O4106" s="230"/>
    </row>
    <row r="4107" spans="11:15" ht="11.25">
      <c r="K4107" s="230"/>
      <c r="L4107" s="230"/>
      <c r="M4107" s="230"/>
      <c r="N4107" s="230"/>
      <c r="O4107" s="230"/>
    </row>
    <row r="4108" spans="11:15" ht="11.25">
      <c r="K4108" s="230"/>
      <c r="L4108" s="230"/>
      <c r="M4108" s="230"/>
      <c r="N4108" s="230"/>
      <c r="O4108" s="230"/>
    </row>
    <row r="4109" spans="11:15" ht="11.25">
      <c r="K4109" s="230"/>
      <c r="L4109" s="230"/>
      <c r="M4109" s="230"/>
      <c r="N4109" s="230"/>
      <c r="O4109" s="230"/>
    </row>
    <row r="4110" spans="11:15" ht="11.25">
      <c r="K4110" s="230"/>
      <c r="L4110" s="230"/>
      <c r="M4110" s="230"/>
      <c r="N4110" s="230"/>
      <c r="O4110" s="230"/>
    </row>
    <row r="4111" spans="11:15" ht="11.25">
      <c r="K4111" s="230"/>
      <c r="L4111" s="230"/>
      <c r="M4111" s="230"/>
      <c r="N4111" s="230"/>
      <c r="O4111" s="230"/>
    </row>
    <row r="4112" spans="11:15" ht="11.25">
      <c r="K4112" s="230"/>
      <c r="L4112" s="230"/>
      <c r="M4112" s="230"/>
      <c r="N4112" s="230"/>
      <c r="O4112" s="230"/>
    </row>
    <row r="4113" spans="11:15" ht="11.25">
      <c r="K4113" s="230"/>
      <c r="L4113" s="230"/>
      <c r="M4113" s="230"/>
      <c r="N4113" s="230"/>
      <c r="O4113" s="230"/>
    </row>
    <row r="4114" spans="11:15" ht="11.25">
      <c r="K4114" s="230"/>
      <c r="L4114" s="230"/>
      <c r="M4114" s="230"/>
      <c r="N4114" s="230"/>
      <c r="O4114" s="230"/>
    </row>
    <row r="4115" spans="11:15" ht="11.25">
      <c r="K4115" s="230"/>
      <c r="L4115" s="230"/>
      <c r="M4115" s="230"/>
      <c r="N4115" s="230"/>
      <c r="O4115" s="230"/>
    </row>
    <row r="4116" spans="11:15" ht="11.25">
      <c r="K4116" s="230"/>
      <c r="L4116" s="230"/>
      <c r="M4116" s="230"/>
      <c r="N4116" s="230"/>
      <c r="O4116" s="230"/>
    </row>
    <row r="4117" spans="11:15" ht="11.25">
      <c r="K4117" s="230"/>
      <c r="L4117" s="230"/>
      <c r="M4117" s="230"/>
      <c r="N4117" s="230"/>
      <c r="O4117" s="230"/>
    </row>
    <row r="4118" spans="11:15" ht="11.25">
      <c r="K4118" s="230"/>
      <c r="L4118" s="230"/>
      <c r="M4118" s="230"/>
      <c r="N4118" s="230"/>
      <c r="O4118" s="230"/>
    </row>
    <row r="4119" spans="11:15" ht="11.25">
      <c r="K4119" s="230"/>
      <c r="L4119" s="230"/>
      <c r="M4119" s="230"/>
      <c r="N4119" s="230"/>
      <c r="O4119" s="230"/>
    </row>
    <row r="4120" spans="11:15" ht="11.25">
      <c r="K4120" s="230"/>
      <c r="L4120" s="230"/>
      <c r="M4120" s="230"/>
      <c r="N4120" s="230"/>
      <c r="O4120" s="230"/>
    </row>
    <row r="4121" spans="11:15" ht="11.25">
      <c r="K4121" s="230"/>
      <c r="L4121" s="230"/>
      <c r="M4121" s="230"/>
      <c r="N4121" s="230"/>
      <c r="O4121" s="230"/>
    </row>
    <row r="4122" spans="11:15" ht="11.25">
      <c r="K4122" s="230"/>
      <c r="L4122" s="230"/>
      <c r="M4122" s="230"/>
      <c r="N4122" s="230"/>
      <c r="O4122" s="230"/>
    </row>
    <row r="4123" spans="11:15" ht="11.25">
      <c r="K4123" s="230"/>
      <c r="L4123" s="230"/>
      <c r="M4123" s="230"/>
      <c r="N4123" s="230"/>
      <c r="O4123" s="230"/>
    </row>
    <row r="4124" spans="11:15" ht="11.25">
      <c r="K4124" s="230"/>
      <c r="L4124" s="230"/>
      <c r="M4124" s="230"/>
      <c r="N4124" s="230"/>
      <c r="O4124" s="230"/>
    </row>
    <row r="4125" spans="11:15" ht="11.25">
      <c r="K4125" s="230"/>
      <c r="L4125" s="230"/>
      <c r="M4125" s="230"/>
      <c r="N4125" s="230"/>
      <c r="O4125" s="230"/>
    </row>
    <row r="4126" spans="11:15" ht="11.25">
      <c r="K4126" s="230"/>
      <c r="L4126" s="230"/>
      <c r="M4126" s="230"/>
      <c r="N4126" s="230"/>
      <c r="O4126" s="230"/>
    </row>
    <row r="4127" spans="11:15" ht="11.25">
      <c r="K4127" s="230"/>
      <c r="L4127" s="230"/>
      <c r="M4127" s="230"/>
      <c r="N4127" s="230"/>
      <c r="O4127" s="230"/>
    </row>
    <row r="4128" spans="11:15" ht="11.25">
      <c r="K4128" s="230"/>
      <c r="L4128" s="230"/>
      <c r="M4128" s="230"/>
      <c r="N4128" s="230"/>
      <c r="O4128" s="230"/>
    </row>
    <row r="4129" spans="11:15" ht="11.25">
      <c r="K4129" s="230"/>
      <c r="L4129" s="230"/>
      <c r="M4129" s="230"/>
      <c r="N4129" s="230"/>
      <c r="O4129" s="230"/>
    </row>
    <row r="4130" spans="11:15" ht="11.25">
      <c r="K4130" s="230"/>
      <c r="L4130" s="230"/>
      <c r="M4130" s="230"/>
      <c r="N4130" s="230"/>
      <c r="O4130" s="230"/>
    </row>
    <row r="4131" spans="11:15" ht="11.25">
      <c r="K4131" s="230"/>
      <c r="L4131" s="230"/>
      <c r="M4131" s="230"/>
      <c r="N4131" s="230"/>
      <c r="O4131" s="230"/>
    </row>
    <row r="4132" spans="11:15" ht="11.25">
      <c r="K4132" s="230"/>
      <c r="L4132" s="230"/>
      <c r="M4132" s="230"/>
      <c r="N4132" s="230"/>
      <c r="O4132" s="230"/>
    </row>
    <row r="4133" spans="11:15" ht="11.25">
      <c r="K4133" s="230"/>
      <c r="L4133" s="230"/>
      <c r="M4133" s="230"/>
      <c r="N4133" s="230"/>
      <c r="O4133" s="230"/>
    </row>
    <row r="4134" spans="11:15" ht="11.25">
      <c r="K4134" s="230"/>
      <c r="L4134" s="230"/>
      <c r="M4134" s="230"/>
      <c r="N4134" s="230"/>
      <c r="O4134" s="230"/>
    </row>
    <row r="4135" spans="11:15" ht="11.25">
      <c r="K4135" s="230"/>
      <c r="L4135" s="230"/>
      <c r="M4135" s="230"/>
      <c r="N4135" s="230"/>
      <c r="O4135" s="230"/>
    </row>
    <row r="4136" spans="11:15" ht="11.25">
      <c r="K4136" s="230"/>
      <c r="L4136" s="230"/>
      <c r="M4136" s="230"/>
      <c r="N4136" s="230"/>
      <c r="O4136" s="230"/>
    </row>
    <row r="4137" spans="11:15" ht="11.25">
      <c r="K4137" s="230"/>
      <c r="L4137" s="230"/>
      <c r="M4137" s="230"/>
      <c r="N4137" s="230"/>
      <c r="O4137" s="230"/>
    </row>
    <row r="4138" spans="11:15" ht="11.25">
      <c r="K4138" s="230"/>
      <c r="L4138" s="230"/>
      <c r="M4138" s="230"/>
      <c r="N4138" s="230"/>
      <c r="O4138" s="230"/>
    </row>
    <row r="4139" spans="11:15" ht="11.25">
      <c r="K4139" s="230"/>
      <c r="L4139" s="230"/>
      <c r="M4139" s="230"/>
      <c r="N4139" s="230"/>
      <c r="O4139" s="230"/>
    </row>
    <row r="4140" spans="11:15" ht="11.25">
      <c r="K4140" s="230"/>
      <c r="L4140" s="230"/>
      <c r="M4140" s="230"/>
      <c r="N4140" s="230"/>
      <c r="O4140" s="230"/>
    </row>
    <row r="4141" spans="11:15" ht="11.25">
      <c r="K4141" s="230"/>
      <c r="L4141" s="230"/>
      <c r="M4141" s="230"/>
      <c r="N4141" s="230"/>
      <c r="O4141" s="230"/>
    </row>
    <row r="4142" spans="11:15" ht="11.25">
      <c r="K4142" s="230"/>
      <c r="L4142" s="230"/>
      <c r="M4142" s="230"/>
      <c r="N4142" s="230"/>
      <c r="O4142" s="230"/>
    </row>
    <row r="4143" spans="11:15" ht="11.25">
      <c r="K4143" s="230"/>
      <c r="L4143" s="230"/>
      <c r="M4143" s="230"/>
      <c r="N4143" s="230"/>
      <c r="O4143" s="230"/>
    </row>
    <row r="4144" spans="11:15" ht="11.25">
      <c r="K4144" s="230"/>
      <c r="L4144" s="230"/>
      <c r="M4144" s="230"/>
      <c r="N4144" s="230"/>
      <c r="O4144" s="230"/>
    </row>
    <row r="4145" spans="11:15" ht="11.25">
      <c r="K4145" s="230"/>
      <c r="L4145" s="230"/>
      <c r="M4145" s="230"/>
      <c r="N4145" s="230"/>
      <c r="O4145" s="230"/>
    </row>
    <row r="4146" spans="11:15" ht="11.25">
      <c r="K4146" s="230"/>
      <c r="L4146" s="230"/>
      <c r="M4146" s="230"/>
      <c r="N4146" s="230"/>
      <c r="O4146" s="230"/>
    </row>
    <row r="4147" spans="11:15" ht="11.25">
      <c r="K4147" s="230"/>
      <c r="L4147" s="230"/>
      <c r="M4147" s="230"/>
      <c r="N4147" s="230"/>
      <c r="O4147" s="230"/>
    </row>
    <row r="4148" spans="11:15" ht="11.25">
      <c r="K4148" s="230"/>
      <c r="L4148" s="230"/>
      <c r="M4148" s="230"/>
      <c r="N4148" s="230"/>
      <c r="O4148" s="230"/>
    </row>
    <row r="4149" spans="11:15" ht="11.25">
      <c r="K4149" s="230"/>
      <c r="L4149" s="230"/>
      <c r="M4149" s="230"/>
      <c r="N4149" s="230"/>
      <c r="O4149" s="230"/>
    </row>
    <row r="4150" spans="11:15" ht="11.25">
      <c r="K4150" s="230"/>
      <c r="L4150" s="230"/>
      <c r="M4150" s="230"/>
      <c r="N4150" s="230"/>
      <c r="O4150" s="230"/>
    </row>
    <row r="4151" spans="11:15" ht="11.25">
      <c r="K4151" s="230"/>
      <c r="L4151" s="230"/>
      <c r="M4151" s="230"/>
      <c r="N4151" s="230"/>
      <c r="O4151" s="230"/>
    </row>
    <row r="4152" spans="11:15" ht="11.25">
      <c r="K4152" s="230"/>
      <c r="L4152" s="230"/>
      <c r="M4152" s="230"/>
      <c r="N4152" s="230"/>
      <c r="O4152" s="230"/>
    </row>
    <row r="4153" spans="11:15" ht="11.25">
      <c r="K4153" s="230"/>
      <c r="L4153" s="230"/>
      <c r="M4153" s="230"/>
      <c r="N4153" s="230"/>
      <c r="O4153" s="230"/>
    </row>
    <row r="4154" spans="11:15" ht="11.25">
      <c r="K4154" s="230"/>
      <c r="L4154" s="230"/>
      <c r="M4154" s="230"/>
      <c r="N4154" s="230"/>
      <c r="O4154" s="230"/>
    </row>
    <row r="4155" spans="11:15" ht="11.25">
      <c r="K4155" s="230"/>
      <c r="L4155" s="230"/>
      <c r="M4155" s="230"/>
      <c r="N4155" s="230"/>
      <c r="O4155" s="230"/>
    </row>
    <row r="4156" spans="11:15" ht="11.25">
      <c r="K4156" s="230"/>
      <c r="L4156" s="230"/>
      <c r="M4156" s="230"/>
      <c r="N4156" s="230"/>
      <c r="O4156" s="230"/>
    </row>
    <row r="4157" spans="11:15" ht="11.25">
      <c r="K4157" s="230"/>
      <c r="L4157" s="230"/>
      <c r="M4157" s="230"/>
      <c r="N4157" s="230"/>
      <c r="O4157" s="230"/>
    </row>
    <row r="4158" spans="11:15" ht="11.25">
      <c r="K4158" s="230"/>
      <c r="L4158" s="230"/>
      <c r="M4158" s="230"/>
      <c r="N4158" s="230"/>
      <c r="O4158" s="230"/>
    </row>
    <row r="4159" spans="11:15" ht="11.25">
      <c r="K4159" s="230"/>
      <c r="L4159" s="230"/>
      <c r="M4159" s="230"/>
      <c r="N4159" s="230"/>
      <c r="O4159" s="230"/>
    </row>
    <row r="4160" spans="11:15" ht="11.25">
      <c r="K4160" s="230"/>
      <c r="L4160" s="230"/>
      <c r="M4160" s="230"/>
      <c r="N4160" s="230"/>
      <c r="O4160" s="230"/>
    </row>
    <row r="4161" spans="11:15" ht="11.25">
      <c r="K4161" s="230"/>
      <c r="L4161" s="230"/>
      <c r="M4161" s="230"/>
      <c r="N4161" s="230"/>
      <c r="O4161" s="230"/>
    </row>
    <row r="4162" spans="11:15" ht="11.25">
      <c r="K4162" s="230"/>
      <c r="L4162" s="230"/>
      <c r="M4162" s="230"/>
      <c r="N4162" s="230"/>
      <c r="O4162" s="230"/>
    </row>
    <row r="4163" spans="11:15" ht="11.25">
      <c r="K4163" s="230"/>
      <c r="L4163" s="230"/>
      <c r="M4163" s="230"/>
      <c r="N4163" s="230"/>
      <c r="O4163" s="230"/>
    </row>
    <row r="4164" spans="11:15" ht="11.25">
      <c r="K4164" s="230"/>
      <c r="L4164" s="230"/>
      <c r="M4164" s="230"/>
      <c r="N4164" s="230"/>
      <c r="O4164" s="230"/>
    </row>
    <row r="4165" spans="11:15" ht="11.25">
      <c r="K4165" s="230"/>
      <c r="L4165" s="230"/>
      <c r="M4165" s="230"/>
      <c r="N4165" s="230"/>
      <c r="O4165" s="230"/>
    </row>
    <row r="4166" spans="11:15" ht="11.25">
      <c r="K4166" s="230"/>
      <c r="L4166" s="230"/>
      <c r="M4166" s="230"/>
      <c r="N4166" s="230"/>
      <c r="O4166" s="230"/>
    </row>
    <row r="4167" spans="11:15" ht="11.25">
      <c r="K4167" s="230"/>
      <c r="L4167" s="230"/>
      <c r="M4167" s="230"/>
      <c r="N4167" s="230"/>
      <c r="O4167" s="230"/>
    </row>
    <row r="4168" spans="11:15" ht="11.25">
      <c r="K4168" s="230"/>
      <c r="L4168" s="230"/>
      <c r="M4168" s="230"/>
      <c r="N4168" s="230"/>
      <c r="O4168" s="230"/>
    </row>
    <row r="4169" spans="11:15" ht="11.25">
      <c r="K4169" s="230"/>
      <c r="L4169" s="230"/>
      <c r="M4169" s="230"/>
      <c r="N4169" s="230"/>
      <c r="O4169" s="230"/>
    </row>
    <row r="4170" spans="11:15" ht="11.25">
      <c r="K4170" s="230"/>
      <c r="L4170" s="230"/>
      <c r="M4170" s="230"/>
      <c r="N4170" s="230"/>
      <c r="O4170" s="230"/>
    </row>
    <row r="4171" spans="11:15" ht="11.25">
      <c r="K4171" s="230"/>
      <c r="L4171" s="230"/>
      <c r="M4171" s="230"/>
      <c r="N4171" s="230"/>
      <c r="O4171" s="230"/>
    </row>
    <row r="4172" spans="11:15" ht="11.25">
      <c r="K4172" s="230"/>
      <c r="L4172" s="230"/>
      <c r="M4172" s="230"/>
      <c r="N4172" s="230"/>
      <c r="O4172" s="230"/>
    </row>
    <row r="4173" spans="11:15" ht="11.25">
      <c r="K4173" s="230"/>
      <c r="L4173" s="230"/>
      <c r="M4173" s="230"/>
      <c r="N4173" s="230"/>
      <c r="O4173" s="230"/>
    </row>
    <row r="4174" spans="11:15" ht="11.25">
      <c r="K4174" s="230"/>
      <c r="L4174" s="230"/>
      <c r="M4174" s="230"/>
      <c r="N4174" s="230"/>
      <c r="O4174" s="230"/>
    </row>
    <row r="4175" spans="11:15" ht="11.25">
      <c r="K4175" s="230"/>
      <c r="L4175" s="230"/>
      <c r="M4175" s="230"/>
      <c r="N4175" s="230"/>
      <c r="O4175" s="230"/>
    </row>
    <row r="4176" spans="11:15" ht="11.25">
      <c r="K4176" s="230"/>
      <c r="L4176" s="230"/>
      <c r="M4176" s="230"/>
      <c r="N4176" s="230"/>
      <c r="O4176" s="230"/>
    </row>
    <row r="4177" spans="11:15" ht="11.25">
      <c r="K4177" s="230"/>
      <c r="L4177" s="230"/>
      <c r="M4177" s="230"/>
      <c r="N4177" s="230"/>
      <c r="O4177" s="230"/>
    </row>
    <row r="4178" spans="11:15" ht="11.25">
      <c r="K4178" s="230"/>
      <c r="L4178" s="230"/>
      <c r="M4178" s="230"/>
      <c r="N4178" s="230"/>
      <c r="O4178" s="230"/>
    </row>
    <row r="4179" spans="11:15" ht="11.25">
      <c r="K4179" s="230"/>
      <c r="L4179" s="230"/>
      <c r="M4179" s="230"/>
      <c r="N4179" s="230"/>
      <c r="O4179" s="230"/>
    </row>
    <row r="4180" spans="11:15" ht="11.25">
      <c r="K4180" s="230"/>
      <c r="L4180" s="230"/>
      <c r="M4180" s="230"/>
      <c r="N4180" s="230"/>
      <c r="O4180" s="230"/>
    </row>
    <row r="4181" spans="11:15" ht="11.25">
      <c r="K4181" s="230"/>
      <c r="L4181" s="230"/>
      <c r="M4181" s="230"/>
      <c r="N4181" s="230"/>
      <c r="O4181" s="230"/>
    </row>
    <row r="4182" spans="11:15" ht="11.25">
      <c r="K4182" s="230"/>
      <c r="L4182" s="230"/>
      <c r="M4182" s="230"/>
      <c r="N4182" s="230"/>
      <c r="O4182" s="230"/>
    </row>
    <row r="4183" spans="11:15" ht="11.25">
      <c r="K4183" s="230"/>
      <c r="L4183" s="230"/>
      <c r="M4183" s="230"/>
      <c r="N4183" s="230"/>
      <c r="O4183" s="230"/>
    </row>
    <row r="4184" spans="11:15" ht="11.25">
      <c r="K4184" s="230"/>
      <c r="L4184" s="230"/>
      <c r="M4184" s="230"/>
      <c r="N4184" s="230"/>
      <c r="O4184" s="230"/>
    </row>
    <row r="4185" spans="11:15" ht="11.25">
      <c r="K4185" s="230"/>
      <c r="L4185" s="230"/>
      <c r="M4185" s="230"/>
      <c r="N4185" s="230"/>
      <c r="O4185" s="230"/>
    </row>
    <row r="4186" spans="11:15" ht="11.25">
      <c r="K4186" s="230"/>
      <c r="L4186" s="230"/>
      <c r="M4186" s="230"/>
      <c r="N4186" s="230"/>
      <c r="O4186" s="230"/>
    </row>
    <row r="4187" spans="11:15" ht="11.25">
      <c r="K4187" s="230"/>
      <c r="L4187" s="230"/>
      <c r="M4187" s="230"/>
      <c r="N4187" s="230"/>
      <c r="O4187" s="230"/>
    </row>
    <row r="4188" spans="11:15" ht="11.25">
      <c r="K4188" s="230"/>
      <c r="L4188" s="230"/>
      <c r="M4188" s="230"/>
      <c r="N4188" s="230"/>
      <c r="O4188" s="230"/>
    </row>
    <row r="4189" spans="11:15" ht="11.25">
      <c r="K4189" s="230"/>
      <c r="L4189" s="230"/>
      <c r="M4189" s="230"/>
      <c r="N4189" s="230"/>
      <c r="O4189" s="230"/>
    </row>
    <row r="4190" spans="11:15" ht="11.25">
      <c r="K4190" s="230"/>
      <c r="L4190" s="230"/>
      <c r="M4190" s="230"/>
      <c r="N4190" s="230"/>
      <c r="O4190" s="230"/>
    </row>
    <row r="4191" spans="11:15" ht="11.25">
      <c r="K4191" s="230"/>
      <c r="L4191" s="230"/>
      <c r="M4191" s="230"/>
      <c r="N4191" s="230"/>
      <c r="O4191" s="230"/>
    </row>
    <row r="4192" spans="11:15" ht="11.25">
      <c r="K4192" s="230"/>
      <c r="L4192" s="230"/>
      <c r="M4192" s="230"/>
      <c r="N4192" s="230"/>
      <c r="O4192" s="230"/>
    </row>
    <row r="4193" spans="11:15" ht="11.25">
      <c r="K4193" s="230"/>
      <c r="L4193" s="230"/>
      <c r="M4193" s="230"/>
      <c r="N4193" s="230"/>
      <c r="O4193" s="230"/>
    </row>
    <row r="4194" spans="11:15" ht="11.25">
      <c r="K4194" s="230"/>
      <c r="L4194" s="230"/>
      <c r="M4194" s="230"/>
      <c r="N4194" s="230"/>
      <c r="O4194" s="230"/>
    </row>
    <row r="4195" spans="11:15" ht="11.25">
      <c r="K4195" s="230"/>
      <c r="L4195" s="230"/>
      <c r="M4195" s="230"/>
      <c r="N4195" s="230"/>
      <c r="O4195" s="230"/>
    </row>
    <row r="4196" spans="11:15" ht="11.25">
      <c r="K4196" s="230"/>
      <c r="L4196" s="230"/>
      <c r="M4196" s="230"/>
      <c r="N4196" s="230"/>
      <c r="O4196" s="230"/>
    </row>
    <row r="4197" spans="11:15" ht="11.25">
      <c r="K4197" s="230"/>
      <c r="L4197" s="230"/>
      <c r="M4197" s="230"/>
      <c r="N4197" s="230"/>
      <c r="O4197" s="230"/>
    </row>
    <row r="4198" spans="11:15" ht="11.25">
      <c r="K4198" s="230"/>
      <c r="L4198" s="230"/>
      <c r="M4198" s="230"/>
      <c r="N4198" s="230"/>
      <c r="O4198" s="230"/>
    </row>
    <row r="4199" spans="11:15" ht="11.25">
      <c r="K4199" s="230"/>
      <c r="L4199" s="230"/>
      <c r="M4199" s="230"/>
      <c r="N4199" s="230"/>
      <c r="O4199" s="230"/>
    </row>
    <row r="4200" spans="11:15" ht="11.25">
      <c r="K4200" s="230"/>
      <c r="L4200" s="230"/>
      <c r="M4200" s="230"/>
      <c r="N4200" s="230"/>
      <c r="O4200" s="230"/>
    </row>
    <row r="4201" spans="11:15" ht="11.25">
      <c r="K4201" s="230"/>
      <c r="L4201" s="230"/>
      <c r="M4201" s="230"/>
      <c r="N4201" s="230"/>
      <c r="O4201" s="230"/>
    </row>
    <row r="4202" spans="11:15" ht="11.25">
      <c r="K4202" s="230"/>
      <c r="L4202" s="230"/>
      <c r="M4202" s="230"/>
      <c r="N4202" s="230"/>
      <c r="O4202" s="230"/>
    </row>
    <row r="4203" spans="11:15" ht="11.25">
      <c r="K4203" s="230"/>
      <c r="L4203" s="230"/>
      <c r="M4203" s="230"/>
      <c r="N4203" s="230"/>
      <c r="O4203" s="230"/>
    </row>
    <row r="4204" spans="11:15" ht="11.25">
      <c r="K4204" s="230"/>
      <c r="L4204" s="230"/>
      <c r="M4204" s="230"/>
      <c r="N4204" s="230"/>
      <c r="O4204" s="230"/>
    </row>
    <row r="4205" spans="11:15" ht="11.25">
      <c r="K4205" s="230"/>
      <c r="L4205" s="230"/>
      <c r="M4205" s="230"/>
      <c r="N4205" s="230"/>
      <c r="O4205" s="230"/>
    </row>
    <row r="4206" spans="11:15" ht="11.25">
      <c r="K4206" s="230"/>
      <c r="L4206" s="230"/>
      <c r="M4206" s="230"/>
      <c r="N4206" s="230"/>
      <c r="O4206" s="230"/>
    </row>
    <row r="4207" spans="11:15" ht="11.25">
      <c r="K4207" s="230"/>
      <c r="L4207" s="230"/>
      <c r="M4207" s="230"/>
      <c r="N4207" s="230"/>
      <c r="O4207" s="230"/>
    </row>
    <row r="4208" spans="11:15" ht="11.25">
      <c r="K4208" s="230"/>
      <c r="L4208" s="230"/>
      <c r="M4208" s="230"/>
      <c r="N4208" s="230"/>
      <c r="O4208" s="230"/>
    </row>
    <row r="4209" spans="11:15" ht="11.25">
      <c r="K4209" s="230"/>
      <c r="L4209" s="230"/>
      <c r="M4209" s="230"/>
      <c r="N4209" s="230"/>
      <c r="O4209" s="230"/>
    </row>
    <row r="4210" spans="11:15" ht="11.25">
      <c r="K4210" s="230"/>
      <c r="L4210" s="230"/>
      <c r="M4210" s="230"/>
      <c r="N4210" s="230"/>
      <c r="O4210" s="230"/>
    </row>
    <row r="4211" spans="11:15" ht="11.25">
      <c r="K4211" s="230"/>
      <c r="L4211" s="230"/>
      <c r="M4211" s="230"/>
      <c r="N4211" s="230"/>
      <c r="O4211" s="230"/>
    </row>
    <row r="4212" spans="11:15" ht="11.25">
      <c r="K4212" s="230"/>
      <c r="L4212" s="230"/>
      <c r="M4212" s="230"/>
      <c r="N4212" s="230"/>
      <c r="O4212" s="230"/>
    </row>
    <row r="4213" spans="11:15" ht="11.25">
      <c r="K4213" s="230"/>
      <c r="L4213" s="230"/>
      <c r="M4213" s="230"/>
      <c r="N4213" s="230"/>
      <c r="O4213" s="230"/>
    </row>
    <row r="4214" spans="11:15" ht="11.25">
      <c r="K4214" s="230"/>
      <c r="L4214" s="230"/>
      <c r="M4214" s="230"/>
      <c r="N4214" s="230"/>
      <c r="O4214" s="230"/>
    </row>
    <row r="4215" spans="11:15" ht="11.25">
      <c r="K4215" s="230"/>
      <c r="L4215" s="230"/>
      <c r="M4215" s="230"/>
      <c r="N4215" s="230"/>
      <c r="O4215" s="230"/>
    </row>
    <row r="4216" spans="11:15" ht="11.25">
      <c r="K4216" s="230"/>
      <c r="L4216" s="230"/>
      <c r="M4216" s="230"/>
      <c r="N4216" s="230"/>
      <c r="O4216" s="230"/>
    </row>
    <row r="4217" spans="11:15" ht="11.25">
      <c r="K4217" s="230"/>
      <c r="L4217" s="230"/>
      <c r="M4217" s="230"/>
      <c r="N4217" s="230"/>
      <c r="O4217" s="230"/>
    </row>
    <row r="4218" spans="11:15" ht="11.25">
      <c r="K4218" s="230"/>
      <c r="L4218" s="230"/>
      <c r="M4218" s="230"/>
      <c r="N4218" s="230"/>
      <c r="O4218" s="230"/>
    </row>
    <row r="4219" spans="11:15" ht="11.25">
      <c r="K4219" s="230"/>
      <c r="L4219" s="230"/>
      <c r="M4219" s="230"/>
      <c r="N4219" s="230"/>
      <c r="O4219" s="230"/>
    </row>
    <row r="4220" spans="11:15" ht="11.25">
      <c r="K4220" s="230"/>
      <c r="L4220" s="230"/>
      <c r="M4220" s="230"/>
      <c r="N4220" s="230"/>
      <c r="O4220" s="230"/>
    </row>
    <row r="4221" spans="11:15" ht="11.25">
      <c r="K4221" s="230"/>
      <c r="L4221" s="230"/>
      <c r="M4221" s="230"/>
      <c r="N4221" s="230"/>
      <c r="O4221" s="230"/>
    </row>
    <row r="4222" spans="11:15" ht="11.25">
      <c r="K4222" s="230"/>
      <c r="L4222" s="230"/>
      <c r="M4222" s="230"/>
      <c r="N4222" s="230"/>
      <c r="O4222" s="230"/>
    </row>
    <row r="4223" spans="11:15" ht="11.25">
      <c r="K4223" s="230"/>
      <c r="L4223" s="230"/>
      <c r="M4223" s="230"/>
      <c r="N4223" s="230"/>
      <c r="O4223" s="230"/>
    </row>
    <row r="4224" spans="11:15" ht="11.25">
      <c r="K4224" s="230"/>
      <c r="L4224" s="230"/>
      <c r="M4224" s="230"/>
      <c r="N4224" s="230"/>
      <c r="O4224" s="230"/>
    </row>
    <row r="4225" spans="11:15" ht="11.25">
      <c r="K4225" s="230"/>
      <c r="L4225" s="230"/>
      <c r="M4225" s="230"/>
      <c r="N4225" s="230"/>
      <c r="O4225" s="230"/>
    </row>
    <row r="4226" spans="11:15" ht="11.25">
      <c r="K4226" s="230"/>
      <c r="L4226" s="230"/>
      <c r="M4226" s="230"/>
      <c r="N4226" s="230"/>
      <c r="O4226" s="230"/>
    </row>
    <row r="4227" spans="11:15" ht="11.25">
      <c r="K4227" s="230"/>
      <c r="L4227" s="230"/>
      <c r="M4227" s="230"/>
      <c r="N4227" s="230"/>
      <c r="O4227" s="230"/>
    </row>
    <row r="4228" spans="11:15" ht="11.25">
      <c r="K4228" s="230"/>
      <c r="L4228" s="230"/>
      <c r="M4228" s="230"/>
      <c r="N4228" s="230"/>
      <c r="O4228" s="230"/>
    </row>
    <row r="4229" spans="11:15" ht="11.25">
      <c r="K4229" s="230"/>
      <c r="L4229" s="230"/>
      <c r="M4229" s="230"/>
      <c r="N4229" s="230"/>
      <c r="O4229" s="230"/>
    </row>
    <row r="4230" spans="11:15" ht="11.25">
      <c r="K4230" s="230"/>
      <c r="L4230" s="230"/>
      <c r="M4230" s="230"/>
      <c r="N4230" s="230"/>
      <c r="O4230" s="230"/>
    </row>
    <row r="4231" spans="11:15" ht="11.25">
      <c r="K4231" s="230"/>
      <c r="L4231" s="230"/>
      <c r="M4231" s="230"/>
      <c r="N4231" s="230"/>
      <c r="O4231" s="230"/>
    </row>
    <row r="4232" spans="11:15" ht="11.25">
      <c r="K4232" s="230"/>
      <c r="L4232" s="230"/>
      <c r="M4232" s="230"/>
      <c r="N4232" s="230"/>
      <c r="O4232" s="230"/>
    </row>
    <row r="4233" spans="11:15" ht="11.25">
      <c r="K4233" s="230"/>
      <c r="L4233" s="230"/>
      <c r="M4233" s="230"/>
      <c r="N4233" s="230"/>
      <c r="O4233" s="230"/>
    </row>
    <row r="4234" spans="11:15" ht="11.25">
      <c r="K4234" s="230"/>
      <c r="L4234" s="230"/>
      <c r="M4234" s="230"/>
      <c r="N4234" s="230"/>
      <c r="O4234" s="230"/>
    </row>
    <row r="4235" spans="11:15" ht="11.25">
      <c r="K4235" s="230"/>
      <c r="L4235" s="230"/>
      <c r="M4235" s="230"/>
      <c r="N4235" s="230"/>
      <c r="O4235" s="230"/>
    </row>
  </sheetData>
  <mergeCells count="133">
    <mergeCell ref="K531:K532"/>
    <mergeCell ref="K515:K516"/>
    <mergeCell ref="K519:K520"/>
    <mergeCell ref="K523:K524"/>
    <mergeCell ref="K527:K528"/>
    <mergeCell ref="K499:K500"/>
    <mergeCell ref="K503:K504"/>
    <mergeCell ref="K507:K508"/>
    <mergeCell ref="K511:K512"/>
    <mergeCell ref="K483:K484"/>
    <mergeCell ref="K487:K488"/>
    <mergeCell ref="K491:K492"/>
    <mergeCell ref="K495:K496"/>
    <mergeCell ref="K467:K468"/>
    <mergeCell ref="K471:K472"/>
    <mergeCell ref="K475:K476"/>
    <mergeCell ref="K479:K480"/>
    <mergeCell ref="K451:K452"/>
    <mergeCell ref="K455:K456"/>
    <mergeCell ref="K459:K460"/>
    <mergeCell ref="K463:K464"/>
    <mergeCell ref="K435:K436"/>
    <mergeCell ref="K439:K440"/>
    <mergeCell ref="K443:K444"/>
    <mergeCell ref="K447:K448"/>
    <mergeCell ref="K419:K420"/>
    <mergeCell ref="K423:K424"/>
    <mergeCell ref="K427:K428"/>
    <mergeCell ref="K431:K432"/>
    <mergeCell ref="K403:K404"/>
    <mergeCell ref="K407:K408"/>
    <mergeCell ref="K411:K412"/>
    <mergeCell ref="K415:K416"/>
    <mergeCell ref="K387:K388"/>
    <mergeCell ref="K391:K392"/>
    <mergeCell ref="K395:K396"/>
    <mergeCell ref="K399:K400"/>
    <mergeCell ref="K371:K372"/>
    <mergeCell ref="K375:K376"/>
    <mergeCell ref="K379:K380"/>
    <mergeCell ref="K383:K384"/>
    <mergeCell ref="K355:K356"/>
    <mergeCell ref="K359:K360"/>
    <mergeCell ref="K363:K364"/>
    <mergeCell ref="K367:K368"/>
    <mergeCell ref="K339:K340"/>
    <mergeCell ref="K343:K344"/>
    <mergeCell ref="K347:K348"/>
    <mergeCell ref="K351:K352"/>
    <mergeCell ref="K323:K324"/>
    <mergeCell ref="K327:K328"/>
    <mergeCell ref="K331:K332"/>
    <mergeCell ref="K335:K336"/>
    <mergeCell ref="K307:K308"/>
    <mergeCell ref="K311:K312"/>
    <mergeCell ref="K315:K316"/>
    <mergeCell ref="K319:K320"/>
    <mergeCell ref="K291:K292"/>
    <mergeCell ref="K295:K296"/>
    <mergeCell ref="K299:K300"/>
    <mergeCell ref="K303:K304"/>
    <mergeCell ref="K275:K276"/>
    <mergeCell ref="K279:K280"/>
    <mergeCell ref="K283:K284"/>
    <mergeCell ref="K287:K288"/>
    <mergeCell ref="K259:K260"/>
    <mergeCell ref="K263:K264"/>
    <mergeCell ref="K267:K268"/>
    <mergeCell ref="K271:K272"/>
    <mergeCell ref="K243:K244"/>
    <mergeCell ref="K247:K248"/>
    <mergeCell ref="K251:K252"/>
    <mergeCell ref="K255:K256"/>
    <mergeCell ref="K227:K228"/>
    <mergeCell ref="K231:K232"/>
    <mergeCell ref="K235:K236"/>
    <mergeCell ref="K239:K240"/>
    <mergeCell ref="K211:K212"/>
    <mergeCell ref="K215:K216"/>
    <mergeCell ref="K219:K220"/>
    <mergeCell ref="K223:K224"/>
    <mergeCell ref="K195:K196"/>
    <mergeCell ref="K199:K200"/>
    <mergeCell ref="K203:K204"/>
    <mergeCell ref="K207:K208"/>
    <mergeCell ref="K179:K180"/>
    <mergeCell ref="K183:K184"/>
    <mergeCell ref="K187:K188"/>
    <mergeCell ref="K191:K192"/>
    <mergeCell ref="K163:K164"/>
    <mergeCell ref="K167:K168"/>
    <mergeCell ref="K171:K172"/>
    <mergeCell ref="K175:K176"/>
    <mergeCell ref="K147:K148"/>
    <mergeCell ref="K151:K152"/>
    <mergeCell ref="K155:K156"/>
    <mergeCell ref="K159:K160"/>
    <mergeCell ref="K131:K132"/>
    <mergeCell ref="K135:K136"/>
    <mergeCell ref="K139:K140"/>
    <mergeCell ref="K143:K144"/>
    <mergeCell ref="K115:K116"/>
    <mergeCell ref="K119:K120"/>
    <mergeCell ref="K123:K124"/>
    <mergeCell ref="K127:K128"/>
    <mergeCell ref="K99:K100"/>
    <mergeCell ref="K103:K104"/>
    <mergeCell ref="K107:K108"/>
    <mergeCell ref="K111:K112"/>
    <mergeCell ref="K83:K84"/>
    <mergeCell ref="K87:K88"/>
    <mergeCell ref="K91:K92"/>
    <mergeCell ref="K95:K96"/>
    <mergeCell ref="K67:K68"/>
    <mergeCell ref="K71:K72"/>
    <mergeCell ref="K75:K76"/>
    <mergeCell ref="K79:K80"/>
    <mergeCell ref="K51:K52"/>
    <mergeCell ref="K55:K56"/>
    <mergeCell ref="K59:K60"/>
    <mergeCell ref="K63:K64"/>
    <mergeCell ref="K35:K36"/>
    <mergeCell ref="K39:K40"/>
    <mergeCell ref="K43:K44"/>
    <mergeCell ref="K47:K48"/>
    <mergeCell ref="K19:K20"/>
    <mergeCell ref="K23:K24"/>
    <mergeCell ref="K27:K28"/>
    <mergeCell ref="K31:K32"/>
    <mergeCell ref="K3:K4"/>
    <mergeCell ref="K7:K8"/>
    <mergeCell ref="K11:K12"/>
    <mergeCell ref="K15:K16"/>
  </mergeCells>
  <printOptions/>
  <pageMargins left="0" right="0.984251968503937" top="0.984251968503937" bottom="0.984251968503937" header="0.5118110236220472" footer="0.5118110236220472"/>
  <pageSetup orientation="portrait" paperSize="9" r:id="rId1"/>
</worksheet>
</file>

<file path=xl/worksheets/sheet2.xml><?xml version="1.0" encoding="utf-8"?>
<worksheet xmlns="http://schemas.openxmlformats.org/spreadsheetml/2006/main" xmlns:r="http://schemas.openxmlformats.org/officeDocument/2006/relationships">
  <dimension ref="A2:G27"/>
  <sheetViews>
    <sheetView tabSelected="1" workbookViewId="0" topLeftCell="A1">
      <selection activeCell="A11" sqref="A11"/>
    </sheetView>
  </sheetViews>
  <sheetFormatPr defaultColWidth="11.421875" defaultRowHeight="12.75"/>
  <cols>
    <col min="7" max="7" width="11.57421875" style="0" bestFit="1" customWidth="1"/>
  </cols>
  <sheetData>
    <row r="2" spans="1:7" ht="15.75">
      <c r="A2" s="238" t="s">
        <v>129</v>
      </c>
      <c r="B2" s="237"/>
      <c r="C2" s="237"/>
      <c r="D2" s="237"/>
      <c r="E2" s="237"/>
      <c r="F2" s="237"/>
      <c r="G2" s="240" t="e">
        <f>F7/(A11*F4)</f>
        <v>#DIV/0!</v>
      </c>
    </row>
    <row r="4" spans="1:6" ht="12.75">
      <c r="A4" t="s">
        <v>133</v>
      </c>
      <c r="F4" s="175">
        <v>1.2</v>
      </c>
    </row>
    <row r="5" spans="1:7" ht="12.75">
      <c r="A5" t="s">
        <v>134</v>
      </c>
      <c r="F5" s="175">
        <v>3.5</v>
      </c>
      <c r="G5" t="s">
        <v>135</v>
      </c>
    </row>
    <row r="7" spans="1:7" ht="12.75">
      <c r="A7" t="s">
        <v>127</v>
      </c>
      <c r="F7" s="235"/>
      <c r="G7" s="241" t="s">
        <v>136</v>
      </c>
    </row>
    <row r="9" ht="12.75">
      <c r="A9" t="s">
        <v>132</v>
      </c>
    </row>
    <row r="11" spans="1:2" ht="12.75">
      <c r="A11" s="235"/>
      <c r="B11" s="1" t="s">
        <v>126</v>
      </c>
    </row>
    <row r="13" spans="1:7" ht="12.75">
      <c r="A13" t="s">
        <v>128</v>
      </c>
      <c r="D13" s="236" t="e">
        <f>IF(G2&lt;3.5,ROUNDUP(F7/F5,0),ROUNDUP((A11*F4),0))</f>
        <v>#DIV/0!</v>
      </c>
      <c r="E13" s="1" t="s">
        <v>137</v>
      </c>
      <c r="F13" t="e">
        <f>ROUND(F7/D13,2)</f>
        <v>#DIV/0!</v>
      </c>
      <c r="G13" s="239" t="s">
        <v>131</v>
      </c>
    </row>
    <row r="16" spans="1:7" ht="15.75">
      <c r="A16" s="238" t="s">
        <v>130</v>
      </c>
      <c r="B16" s="237"/>
      <c r="C16" s="237"/>
      <c r="D16" s="237"/>
      <c r="E16" s="237"/>
      <c r="F16" s="237"/>
      <c r="G16" s="240" t="e">
        <f>F21/(A25*F18)</f>
        <v>#DIV/0!</v>
      </c>
    </row>
    <row r="18" spans="1:6" ht="12.75">
      <c r="A18" t="s">
        <v>133</v>
      </c>
      <c r="F18" s="175">
        <v>1.2</v>
      </c>
    </row>
    <row r="19" spans="1:7" ht="12.75">
      <c r="A19" t="s">
        <v>134</v>
      </c>
      <c r="F19" s="175">
        <v>3.75</v>
      </c>
      <c r="G19" t="s">
        <v>135</v>
      </c>
    </row>
    <row r="21" spans="1:7" ht="12.75">
      <c r="A21" t="s">
        <v>127</v>
      </c>
      <c r="F21" s="235"/>
      <c r="G21" s="241" t="s">
        <v>136</v>
      </c>
    </row>
    <row r="23" ht="12.75">
      <c r="A23" t="s">
        <v>132</v>
      </c>
    </row>
    <row r="25" spans="1:2" ht="12.75">
      <c r="A25" s="235"/>
      <c r="B25" s="1" t="s">
        <v>126</v>
      </c>
    </row>
    <row r="27" spans="1:7" ht="12.75">
      <c r="A27" t="s">
        <v>128</v>
      </c>
      <c r="D27" s="236" t="e">
        <f>IF(G16&lt;3.5,ROUNDUP(F21/F19,0),ROUNDUP((A25*F18),0))</f>
        <v>#DIV/0!</v>
      </c>
      <c r="E27" s="1" t="s">
        <v>137</v>
      </c>
      <c r="F27" t="e">
        <f>ROUND(F21/D27,2)</f>
        <v>#DIV/0!</v>
      </c>
      <c r="G27" s="239" t="s">
        <v>131</v>
      </c>
    </row>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1">
    <outlinePr summaryRight="0"/>
  </sheetPr>
  <dimension ref="A1:BE201"/>
  <sheetViews>
    <sheetView showGridLines="0" zoomScale="75" zoomScaleNormal="75" zoomScaleSheetLayoutView="75" workbookViewId="0" topLeftCell="A1">
      <selection activeCell="Z20" sqref="Z20"/>
    </sheetView>
  </sheetViews>
  <sheetFormatPr defaultColWidth="11.421875" defaultRowHeight="12.75" outlineLevelCol="1"/>
  <cols>
    <col min="1" max="1" width="6.7109375" style="189" customWidth="1"/>
    <col min="2" max="2" width="35.57421875" style="190" customWidth="1"/>
    <col min="3" max="3" width="7.57421875" style="190" customWidth="1" collapsed="1"/>
    <col min="4" max="4" width="17.8515625" style="190" hidden="1" customWidth="1" outlineLevel="1"/>
    <col min="5" max="5" width="17.421875" style="190" hidden="1" customWidth="1" outlineLevel="1"/>
    <col min="6" max="6" width="23.00390625" style="190" hidden="1" customWidth="1" outlineLevel="1"/>
    <col min="7" max="7" width="28.57421875" style="190" hidden="1" customWidth="1" outlineLevel="1"/>
    <col min="8" max="8" width="21.421875" style="190" hidden="1" customWidth="1" outlineLevel="1"/>
    <col min="9" max="9" width="13.57421875" style="191" hidden="1" customWidth="1" outlineLevel="1"/>
    <col min="10" max="11" width="28.57421875" style="190" hidden="1" customWidth="1" outlineLevel="1"/>
    <col min="12" max="12" width="21.421875" style="190" customWidth="1" collapsed="1"/>
    <col min="13" max="13" width="13.57421875" style="191" hidden="1" customWidth="1" outlineLevel="1"/>
    <col min="14" max="14" width="9.421875" style="191" hidden="1" customWidth="1" outlineLevel="1"/>
    <col min="15" max="15" width="9.140625" style="188" hidden="1" customWidth="1" outlineLevel="1"/>
    <col min="16" max="16" width="10.28125" style="192" hidden="1" customWidth="1" outlineLevel="1"/>
    <col min="17" max="17" width="21.7109375" style="190" customWidth="1" collapsed="1"/>
    <col min="18" max="18" width="15.7109375" style="191" hidden="1" customWidth="1" outlineLevel="1"/>
    <col min="19" max="19" width="9.421875" style="191" hidden="1" customWidth="1" outlineLevel="1"/>
    <col min="20" max="20" width="9.140625" style="188" hidden="1" customWidth="1" outlineLevel="1"/>
    <col min="21" max="21" width="11.421875" style="192" hidden="1" customWidth="1" outlineLevel="1"/>
    <col min="22" max="22" width="4.00390625" style="193" hidden="1" customWidth="1" outlineLevel="1"/>
    <col min="23" max="23" width="7.00390625" style="187" hidden="1" customWidth="1" outlineLevel="1"/>
    <col min="24" max="24" width="4.57421875" style="187" hidden="1" customWidth="1" outlineLevel="1"/>
    <col min="25" max="25" width="4.140625" style="187" hidden="1" customWidth="1" outlineLevel="1"/>
    <col min="26" max="26" width="11.421875" style="193" customWidth="1"/>
    <col min="27" max="27" width="10.7109375" style="187" customWidth="1"/>
    <col min="28" max="29" width="4.140625" style="187" customWidth="1"/>
    <col min="30" max="30" width="5.140625" style="187" bestFit="1" customWidth="1"/>
    <col min="31" max="31" width="5.28125" style="187" customWidth="1"/>
    <col min="32" max="32" width="4.7109375" style="187" bestFit="1" customWidth="1"/>
    <col min="33" max="33" width="4.7109375" style="187" customWidth="1"/>
    <col min="34" max="34" width="4.140625" style="187" customWidth="1"/>
    <col min="35" max="35" width="4.00390625" style="187" bestFit="1" customWidth="1"/>
    <col min="36" max="36" width="5.28125" style="187" bestFit="1" customWidth="1"/>
    <col min="37" max="37" width="5.140625" style="187" bestFit="1" customWidth="1"/>
    <col min="38" max="38" width="4.7109375" style="187" bestFit="1" customWidth="1"/>
    <col min="39" max="39" width="5.00390625" style="187" customWidth="1"/>
    <col min="40" max="41" width="4.140625" style="187" customWidth="1"/>
    <col min="42" max="42" width="5.28125" style="187" bestFit="1" customWidth="1"/>
    <col min="43" max="43" width="5.28125" style="187" customWidth="1"/>
    <col min="44" max="44" width="4.7109375" style="187" bestFit="1" customWidth="1"/>
    <col min="45" max="45" width="4.7109375" style="187" customWidth="1"/>
    <col min="46" max="47" width="4.140625" style="187" customWidth="1"/>
    <col min="48" max="48" width="5.28125" style="187" bestFit="1" customWidth="1"/>
    <col min="49" max="49" width="5.28125" style="187" customWidth="1"/>
    <col min="50" max="50" width="4.7109375" style="187" bestFit="1" customWidth="1"/>
    <col min="51" max="51" width="4.7109375" style="187" customWidth="1"/>
    <col min="52" max="56" width="4.140625" style="187" customWidth="1"/>
    <col min="57" max="57" width="4.140625" style="188" bestFit="1" customWidth="1"/>
    <col min="58" max="16384" width="11.421875" style="188" customWidth="1"/>
  </cols>
  <sheetData>
    <row r="1" spans="1:57" s="117" customFormat="1" ht="12.75">
      <c r="A1" s="115">
        <f>COUNTA(B6:B200)</f>
        <v>0</v>
      </c>
      <c r="B1" s="116" t="s">
        <v>0</v>
      </c>
      <c r="D1" s="118" t="s">
        <v>32</v>
      </c>
      <c r="E1" s="119"/>
      <c r="G1" s="120"/>
      <c r="H1" s="121"/>
      <c r="I1" s="122"/>
      <c r="L1" s="123"/>
      <c r="M1" s="122"/>
      <c r="N1" s="122"/>
      <c r="O1" s="124"/>
      <c r="P1" s="125"/>
      <c r="Q1" s="126"/>
      <c r="R1" s="127"/>
      <c r="S1" s="127"/>
      <c r="T1" s="128"/>
      <c r="U1" s="128"/>
      <c r="V1" s="128"/>
      <c r="W1" s="128"/>
      <c r="X1" s="128"/>
      <c r="Y1" s="129"/>
      <c r="Z1" s="130">
        <f>SUM(Z6:Z200)</f>
        <v>0</v>
      </c>
      <c r="AA1" s="228">
        <f>SUM(AA6:AA200)</f>
        <v>0</v>
      </c>
      <c r="AB1" s="131">
        <f>IF(AB5="","",SUM(AB6:AB999))</f>
        <v>0</v>
      </c>
      <c r="AC1" s="131">
        <f aca="true" t="shared" si="0" ref="AC1:BE1">IF(AC5="","",SUM(AC6:AC999))</f>
        <v>0</v>
      </c>
      <c r="AD1" s="131">
        <f t="shared" si="0"/>
        <v>0</v>
      </c>
      <c r="AE1" s="131">
        <f t="shared" si="0"/>
        <v>0</v>
      </c>
      <c r="AF1" s="131">
        <f t="shared" si="0"/>
        <v>0</v>
      </c>
      <c r="AG1" s="131">
        <f t="shared" si="0"/>
        <v>0</v>
      </c>
      <c r="AH1" s="131">
        <f t="shared" si="0"/>
        <v>0</v>
      </c>
      <c r="AI1" s="131">
        <f t="shared" si="0"/>
        <v>0</v>
      </c>
      <c r="AJ1" s="131">
        <f t="shared" si="0"/>
        <v>0</v>
      </c>
      <c r="AK1" s="131">
        <f t="shared" si="0"/>
        <v>0</v>
      </c>
      <c r="AL1" s="131">
        <f t="shared" si="0"/>
        <v>0</v>
      </c>
      <c r="AM1" s="131">
        <f t="shared" si="0"/>
        <v>0</v>
      </c>
      <c r="AN1" s="131">
        <f t="shared" si="0"/>
        <v>0</v>
      </c>
      <c r="AO1" s="131">
        <f t="shared" si="0"/>
        <v>0</v>
      </c>
      <c r="AP1" s="131">
        <f t="shared" si="0"/>
        <v>0</v>
      </c>
      <c r="AQ1" s="131">
        <f t="shared" si="0"/>
        <v>0</v>
      </c>
      <c r="AR1" s="131">
        <f t="shared" si="0"/>
        <v>0</v>
      </c>
      <c r="AS1" s="131">
        <f t="shared" si="0"/>
        <v>0</v>
      </c>
      <c r="AT1" s="131">
        <f t="shared" si="0"/>
        <v>0</v>
      </c>
      <c r="AU1" s="131">
        <f t="shared" si="0"/>
        <v>0</v>
      </c>
      <c r="AV1" s="131">
        <f t="shared" si="0"/>
        <v>0</v>
      </c>
      <c r="AW1" s="131">
        <f t="shared" si="0"/>
        <v>0</v>
      </c>
      <c r="AX1" s="131">
        <f t="shared" si="0"/>
        <v>0</v>
      </c>
      <c r="AY1" s="131">
        <f t="shared" si="0"/>
        <v>0</v>
      </c>
      <c r="AZ1" s="131">
        <f t="shared" si="0"/>
        <v>0</v>
      </c>
      <c r="BA1" s="131">
        <f t="shared" si="0"/>
        <v>0</v>
      </c>
      <c r="BB1" s="131">
        <f t="shared" si="0"/>
        <v>0</v>
      </c>
      <c r="BC1" s="131">
        <f t="shared" si="0"/>
        <v>0</v>
      </c>
      <c r="BD1" s="131">
        <f t="shared" si="0"/>
        <v>0</v>
      </c>
      <c r="BE1" s="131">
        <f t="shared" si="0"/>
        <v>0</v>
      </c>
    </row>
    <row r="2" spans="1:57" s="117" customFormat="1" ht="12.75">
      <c r="A2" s="132">
        <f>SUM(AB1:BE1)</f>
        <v>0</v>
      </c>
      <c r="B2" s="133" t="s">
        <v>1</v>
      </c>
      <c r="D2" s="118" t="s">
        <v>33</v>
      </c>
      <c r="E2" s="122"/>
      <c r="G2" s="120"/>
      <c r="H2" s="120"/>
      <c r="I2" s="122"/>
      <c r="L2" s="134"/>
      <c r="M2" s="122"/>
      <c r="N2" s="122"/>
      <c r="O2" s="124"/>
      <c r="P2" s="125"/>
      <c r="Q2" s="134"/>
      <c r="R2" s="135"/>
      <c r="S2" s="135"/>
      <c r="T2" s="136"/>
      <c r="U2" s="136"/>
      <c r="V2" s="136"/>
      <c r="W2" s="136"/>
      <c r="X2" s="136"/>
      <c r="Y2" s="137"/>
      <c r="Z2" s="138"/>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40"/>
    </row>
    <row r="3" spans="1:57" s="117" customFormat="1" ht="12.75">
      <c r="A3" s="141"/>
      <c r="B3" s="142"/>
      <c r="D3" s="118" t="s">
        <v>42</v>
      </c>
      <c r="G3" s="120"/>
      <c r="H3" s="120"/>
      <c r="I3" s="122"/>
      <c r="L3" s="134"/>
      <c r="M3" s="122"/>
      <c r="N3" s="122"/>
      <c r="O3" s="124"/>
      <c r="P3" s="125"/>
      <c r="Q3" s="134"/>
      <c r="R3" s="135"/>
      <c r="S3" s="135"/>
      <c r="T3" s="136"/>
      <c r="U3" s="136"/>
      <c r="V3" s="136"/>
      <c r="W3" s="136"/>
      <c r="X3" s="136"/>
      <c r="Y3" s="137"/>
      <c r="Z3" s="138"/>
      <c r="AA3" s="139"/>
      <c r="AB3" s="139"/>
      <c r="AC3" s="139"/>
      <c r="AD3" s="139"/>
      <c r="AE3" s="139"/>
      <c r="AF3" s="139"/>
      <c r="AG3" s="139"/>
      <c r="AH3" s="139"/>
      <c r="AI3" s="139"/>
      <c r="AJ3" s="139"/>
      <c r="AK3" s="139"/>
      <c r="AL3" s="139"/>
      <c r="AM3" s="139"/>
      <c r="AN3" s="139"/>
      <c r="AO3" s="139"/>
      <c r="AP3" s="139"/>
      <c r="AQ3" s="139"/>
      <c r="AR3" s="139"/>
      <c r="AS3" s="139"/>
      <c r="AT3" s="139"/>
      <c r="AU3" s="139"/>
      <c r="AV3" s="139"/>
      <c r="AW3" s="139"/>
      <c r="AX3" s="139"/>
      <c r="AY3" s="139"/>
      <c r="AZ3" s="139"/>
      <c r="BA3" s="139"/>
      <c r="BB3" s="139"/>
      <c r="BC3" s="139"/>
      <c r="BD3" s="139"/>
      <c r="BE3" s="140"/>
    </row>
    <row r="4" spans="1:57" s="117" customFormat="1" ht="12.75">
      <c r="A4" s="120">
        <f>IF(ISBLANK(B4),"",ROW()-5)</f>
      </c>
      <c r="B4" s="143"/>
      <c r="D4" s="118" t="s">
        <v>46</v>
      </c>
      <c r="G4" s="144"/>
      <c r="H4" s="144"/>
      <c r="I4" s="122"/>
      <c r="L4" s="145"/>
      <c r="M4" s="122"/>
      <c r="N4" s="122"/>
      <c r="O4" s="124"/>
      <c r="P4" s="125"/>
      <c r="Q4" s="145"/>
      <c r="R4" s="146"/>
      <c r="S4" s="146"/>
      <c r="T4" s="147"/>
      <c r="U4" s="147"/>
      <c r="V4" s="147"/>
      <c r="W4" s="147"/>
      <c r="X4" s="147"/>
      <c r="Y4" s="148"/>
      <c r="Z4" s="149"/>
      <c r="AA4" s="150"/>
      <c r="AB4" s="150"/>
      <c r="AC4" s="150"/>
      <c r="AD4" s="150"/>
      <c r="AE4" s="150"/>
      <c r="AF4" s="150"/>
      <c r="AG4" s="150"/>
      <c r="AH4" s="150"/>
      <c r="AI4" s="150"/>
      <c r="AJ4" s="150"/>
      <c r="AK4" s="150"/>
      <c r="AL4" s="150"/>
      <c r="AM4" s="150"/>
      <c r="AN4" s="150"/>
      <c r="AO4" s="150"/>
      <c r="AP4" s="150"/>
      <c r="AQ4" s="150"/>
      <c r="AR4" s="150"/>
      <c r="AS4" s="150"/>
      <c r="AT4" s="150"/>
      <c r="AU4" s="150"/>
      <c r="AV4" s="150"/>
      <c r="AW4" s="150"/>
      <c r="AX4" s="150"/>
      <c r="AY4" s="150"/>
      <c r="AZ4" s="150"/>
      <c r="BA4" s="150"/>
      <c r="BB4" s="150"/>
      <c r="BC4" s="150"/>
      <c r="BD4" s="150"/>
      <c r="BE4" s="151"/>
    </row>
    <row r="5" spans="1:57" s="99" customFormat="1" ht="12.75">
      <c r="A5" s="99" t="s">
        <v>2</v>
      </c>
      <c r="B5" s="99" t="s">
        <v>3</v>
      </c>
      <c r="C5" s="101" t="s">
        <v>4</v>
      </c>
      <c r="D5" s="101" t="s">
        <v>5</v>
      </c>
      <c r="E5" s="101" t="s">
        <v>6</v>
      </c>
      <c r="F5" s="101" t="s">
        <v>7</v>
      </c>
      <c r="G5" s="101" t="s">
        <v>65</v>
      </c>
      <c r="H5" s="101" t="s">
        <v>66</v>
      </c>
      <c r="I5" s="101" t="s">
        <v>67</v>
      </c>
      <c r="J5" s="99" t="s">
        <v>68</v>
      </c>
      <c r="K5" s="99" t="s">
        <v>8</v>
      </c>
      <c r="L5" s="99" t="s">
        <v>9</v>
      </c>
      <c r="M5" s="100" t="s">
        <v>10</v>
      </c>
      <c r="N5" s="100" t="s">
        <v>11</v>
      </c>
      <c r="O5" s="101" t="s">
        <v>12</v>
      </c>
      <c r="P5" s="103" t="s">
        <v>13</v>
      </c>
      <c r="Q5" s="99" t="s">
        <v>14</v>
      </c>
      <c r="R5" s="100" t="s">
        <v>10</v>
      </c>
      <c r="S5" s="100" t="s">
        <v>11</v>
      </c>
      <c r="T5" s="101" t="s">
        <v>12</v>
      </c>
      <c r="U5" s="101" t="s">
        <v>13</v>
      </c>
      <c r="V5" s="152" t="s">
        <v>61</v>
      </c>
      <c r="W5" s="153" t="s">
        <v>62</v>
      </c>
      <c r="X5" s="153" t="s">
        <v>63</v>
      </c>
      <c r="Y5" s="153" t="s">
        <v>64</v>
      </c>
      <c r="Z5" s="152" t="s">
        <v>15</v>
      </c>
      <c r="AA5" s="153" t="s">
        <v>16</v>
      </c>
      <c r="AB5" s="153" t="s">
        <v>56</v>
      </c>
      <c r="AC5" s="153" t="s">
        <v>108</v>
      </c>
      <c r="AD5" s="153" t="s">
        <v>47</v>
      </c>
      <c r="AE5" s="153" t="s">
        <v>109</v>
      </c>
      <c r="AF5" s="153" t="s">
        <v>57</v>
      </c>
      <c r="AG5" s="153" t="s">
        <v>110</v>
      </c>
      <c r="AH5" s="153" t="s">
        <v>48</v>
      </c>
      <c r="AI5" s="153" t="s">
        <v>105</v>
      </c>
      <c r="AJ5" s="153" t="s">
        <v>50</v>
      </c>
      <c r="AK5" s="153" t="s">
        <v>106</v>
      </c>
      <c r="AL5" s="153" t="s">
        <v>49</v>
      </c>
      <c r="AM5" s="153" t="s">
        <v>107</v>
      </c>
      <c r="AN5" s="153" t="s">
        <v>51</v>
      </c>
      <c r="AO5" s="153" t="s">
        <v>111</v>
      </c>
      <c r="AP5" s="153" t="s">
        <v>52</v>
      </c>
      <c r="AQ5" s="153" t="s">
        <v>112</v>
      </c>
      <c r="AR5" s="153" t="s">
        <v>53</v>
      </c>
      <c r="AS5" s="153" t="s">
        <v>113</v>
      </c>
      <c r="AT5" s="153" t="s">
        <v>54</v>
      </c>
      <c r="AU5" s="153" t="s">
        <v>114</v>
      </c>
      <c r="AV5" s="153" t="s">
        <v>44</v>
      </c>
      <c r="AW5" s="153" t="s">
        <v>115</v>
      </c>
      <c r="AX5" s="153" t="s">
        <v>55</v>
      </c>
      <c r="AY5" s="153" t="s">
        <v>116</v>
      </c>
      <c r="AZ5" s="153" t="s">
        <v>58</v>
      </c>
      <c r="BA5" s="153" t="s">
        <v>117</v>
      </c>
      <c r="BB5" s="153" t="s">
        <v>59</v>
      </c>
      <c r="BC5" s="153" t="s">
        <v>118</v>
      </c>
      <c r="BD5" s="153" t="s">
        <v>60</v>
      </c>
      <c r="BE5" s="101" t="s">
        <v>119</v>
      </c>
    </row>
    <row r="6" spans="1:57" s="161" customFormat="1" ht="12.75">
      <c r="A6" s="154"/>
      <c r="B6" s="99"/>
      <c r="C6" s="100"/>
      <c r="D6" s="101"/>
      <c r="E6" s="101"/>
      <c r="F6" s="101"/>
      <c r="G6" s="100"/>
      <c r="H6" s="100"/>
      <c r="I6" s="100"/>
      <c r="J6" s="100"/>
      <c r="K6" s="100"/>
      <c r="L6" s="100"/>
      <c r="M6" s="100"/>
      <c r="N6" s="102"/>
      <c r="O6" s="101"/>
      <c r="P6" s="103"/>
      <c r="Q6" s="99"/>
      <c r="R6" s="100"/>
      <c r="S6" s="100"/>
      <c r="T6" s="101"/>
      <c r="U6" s="103"/>
      <c r="V6" s="155"/>
      <c r="W6" s="156"/>
      <c r="X6" s="157"/>
      <c r="Y6" s="157"/>
      <c r="Z6" s="155"/>
      <c r="AA6" s="156"/>
      <c r="AB6" s="157"/>
      <c r="AC6" s="157"/>
      <c r="AD6" s="157"/>
      <c r="AE6" s="157"/>
      <c r="AF6" s="157"/>
      <c r="AG6" s="157"/>
      <c r="AH6" s="157"/>
      <c r="AI6" s="157"/>
      <c r="AJ6" s="157"/>
      <c r="AK6" s="157"/>
      <c r="AL6" s="157"/>
      <c r="AM6" s="157"/>
      <c r="AN6" s="157"/>
      <c r="AO6" s="157"/>
      <c r="AP6" s="157"/>
      <c r="AQ6" s="157"/>
      <c r="AR6" s="157"/>
      <c r="AS6" s="157"/>
      <c r="AT6" s="157"/>
      <c r="AU6" s="157"/>
      <c r="AV6" s="157"/>
      <c r="AW6" s="157"/>
      <c r="AX6" s="157"/>
      <c r="AY6" s="157"/>
      <c r="AZ6" s="157"/>
      <c r="BA6" s="157"/>
      <c r="BB6" s="158"/>
      <c r="BC6" s="158"/>
      <c r="BD6" s="157"/>
      <c r="BE6" s="159"/>
    </row>
    <row r="7" spans="1:57" s="161" customFormat="1" ht="12.75">
      <c r="A7" s="154"/>
      <c r="B7" s="99"/>
      <c r="C7" s="100"/>
      <c r="D7" s="101"/>
      <c r="E7" s="101"/>
      <c r="F7" s="101"/>
      <c r="G7" s="100"/>
      <c r="H7" s="100"/>
      <c r="I7" s="100"/>
      <c r="J7" s="100"/>
      <c r="K7" s="100"/>
      <c r="L7" s="100"/>
      <c r="M7" s="100"/>
      <c r="N7" s="102"/>
      <c r="O7" s="101"/>
      <c r="P7" s="103"/>
      <c r="Q7" s="99"/>
      <c r="R7" s="100"/>
      <c r="S7" s="100"/>
      <c r="T7" s="101"/>
      <c r="U7" s="103"/>
      <c r="V7" s="155"/>
      <c r="W7" s="156"/>
      <c r="X7" s="157"/>
      <c r="Y7" s="157"/>
      <c r="Z7" s="155"/>
      <c r="AA7" s="156"/>
      <c r="AB7" s="157"/>
      <c r="AC7" s="157"/>
      <c r="AD7" s="157"/>
      <c r="AE7" s="157"/>
      <c r="AF7" s="157"/>
      <c r="AG7" s="157"/>
      <c r="AH7" s="157"/>
      <c r="AI7" s="157"/>
      <c r="AJ7" s="157"/>
      <c r="AK7" s="157"/>
      <c r="AL7" s="157"/>
      <c r="AM7" s="157"/>
      <c r="AN7" s="157"/>
      <c r="AO7" s="157"/>
      <c r="AP7" s="157"/>
      <c r="AQ7" s="157"/>
      <c r="AR7" s="157"/>
      <c r="AS7" s="157"/>
      <c r="AT7" s="157"/>
      <c r="AU7" s="157"/>
      <c r="AV7" s="157"/>
      <c r="AW7" s="157"/>
      <c r="AX7" s="157"/>
      <c r="AY7" s="157"/>
      <c r="AZ7" s="158"/>
      <c r="BA7" s="158"/>
      <c r="BB7" s="157"/>
      <c r="BC7" s="157"/>
      <c r="BD7" s="157"/>
      <c r="BE7" s="160"/>
    </row>
    <row r="8" spans="1:57" s="161" customFormat="1" ht="12.75">
      <c r="A8" s="154"/>
      <c r="B8" s="99"/>
      <c r="C8" s="100"/>
      <c r="D8" s="101"/>
      <c r="E8" s="101"/>
      <c r="F8" s="101"/>
      <c r="G8" s="100"/>
      <c r="H8" s="100"/>
      <c r="I8" s="100"/>
      <c r="J8" s="100"/>
      <c r="K8" s="100"/>
      <c r="L8" s="100"/>
      <c r="M8" s="100"/>
      <c r="N8" s="102"/>
      <c r="O8" s="101"/>
      <c r="P8" s="103"/>
      <c r="Q8" s="99"/>
      <c r="R8" s="100"/>
      <c r="S8" s="100"/>
      <c r="T8" s="101"/>
      <c r="U8" s="103"/>
      <c r="V8" s="155"/>
      <c r="W8" s="156"/>
      <c r="X8" s="157"/>
      <c r="Y8" s="157"/>
      <c r="Z8" s="155"/>
      <c r="AA8" s="156"/>
      <c r="AB8" s="157"/>
      <c r="AC8" s="157"/>
      <c r="AD8" s="157"/>
      <c r="AE8" s="157"/>
      <c r="AF8" s="157"/>
      <c r="AG8" s="157"/>
      <c r="AH8" s="157"/>
      <c r="AI8" s="157"/>
      <c r="AJ8" s="157"/>
      <c r="AK8" s="157"/>
      <c r="AL8" s="157"/>
      <c r="AM8" s="157"/>
      <c r="AN8" s="157"/>
      <c r="AO8" s="157"/>
      <c r="AP8" s="157"/>
      <c r="AQ8" s="157"/>
      <c r="AR8" s="157"/>
      <c r="AS8" s="157"/>
      <c r="AT8" s="157"/>
      <c r="AU8" s="157"/>
      <c r="AV8" s="157"/>
      <c r="AW8" s="157"/>
      <c r="AX8" s="157"/>
      <c r="AY8" s="157"/>
      <c r="AZ8" s="158"/>
      <c r="BA8" s="158"/>
      <c r="BB8" s="157"/>
      <c r="BC8" s="157"/>
      <c r="BD8" s="157"/>
      <c r="BE8" s="160"/>
    </row>
    <row r="9" spans="1:57" s="161" customFormat="1" ht="12.75">
      <c r="A9" s="154"/>
      <c r="B9" s="99"/>
      <c r="C9" s="100"/>
      <c r="D9" s="101"/>
      <c r="E9" s="101"/>
      <c r="F9" s="101"/>
      <c r="G9" s="100"/>
      <c r="H9" s="100"/>
      <c r="I9" s="100"/>
      <c r="J9" s="100"/>
      <c r="K9" s="100"/>
      <c r="L9" s="100"/>
      <c r="M9" s="100"/>
      <c r="N9" s="102"/>
      <c r="O9" s="101"/>
      <c r="P9" s="103"/>
      <c r="Q9" s="99"/>
      <c r="R9" s="100"/>
      <c r="S9" s="100"/>
      <c r="T9" s="101"/>
      <c r="U9" s="103"/>
      <c r="V9" s="155"/>
      <c r="W9" s="156"/>
      <c r="X9" s="157"/>
      <c r="Y9" s="157"/>
      <c r="Z9" s="155"/>
      <c r="AA9" s="156"/>
      <c r="AB9" s="157"/>
      <c r="AC9" s="157"/>
      <c r="AD9" s="157"/>
      <c r="AE9" s="157"/>
      <c r="AF9" s="157"/>
      <c r="AG9" s="157"/>
      <c r="AH9" s="157"/>
      <c r="AI9" s="157"/>
      <c r="AJ9" s="157"/>
      <c r="AK9" s="157"/>
      <c r="AL9" s="157"/>
      <c r="AM9" s="157"/>
      <c r="AN9" s="157"/>
      <c r="AO9" s="157"/>
      <c r="AP9" s="157"/>
      <c r="AQ9" s="157"/>
      <c r="AR9" s="157"/>
      <c r="AS9" s="157"/>
      <c r="AT9" s="157"/>
      <c r="AU9" s="157"/>
      <c r="AV9" s="157"/>
      <c r="AW9" s="157"/>
      <c r="AX9" s="157"/>
      <c r="AY9" s="157"/>
      <c r="AZ9" s="158"/>
      <c r="BA9" s="158"/>
      <c r="BB9" s="157"/>
      <c r="BC9" s="157"/>
      <c r="BD9" s="157"/>
      <c r="BE9" s="160"/>
    </row>
    <row r="10" spans="1:57" s="161" customFormat="1" ht="12.75">
      <c r="A10" s="154"/>
      <c r="B10" s="99"/>
      <c r="C10" s="100"/>
      <c r="D10" s="101"/>
      <c r="E10" s="101"/>
      <c r="F10" s="101"/>
      <c r="G10" s="100"/>
      <c r="H10" s="100"/>
      <c r="I10" s="100"/>
      <c r="J10" s="100"/>
      <c r="K10" s="100"/>
      <c r="L10" s="100"/>
      <c r="M10" s="100"/>
      <c r="N10" s="102"/>
      <c r="O10" s="101"/>
      <c r="P10" s="103"/>
      <c r="Q10" s="99"/>
      <c r="R10" s="100"/>
      <c r="S10" s="100"/>
      <c r="T10" s="101"/>
      <c r="U10" s="103"/>
      <c r="V10" s="155"/>
      <c r="W10" s="156"/>
      <c r="X10" s="157"/>
      <c r="Y10" s="157"/>
      <c r="Z10" s="155"/>
      <c r="AA10" s="156"/>
      <c r="AB10" s="157"/>
      <c r="AC10" s="157"/>
      <c r="AD10" s="157"/>
      <c r="AE10" s="157"/>
      <c r="AF10" s="157"/>
      <c r="AG10" s="157"/>
      <c r="AH10" s="157"/>
      <c r="AI10" s="157"/>
      <c r="AJ10" s="157"/>
      <c r="AK10" s="157"/>
      <c r="AL10" s="157"/>
      <c r="AM10" s="157"/>
      <c r="AN10" s="157"/>
      <c r="AO10" s="157"/>
      <c r="AP10" s="157"/>
      <c r="AQ10" s="157"/>
      <c r="AR10" s="157"/>
      <c r="AS10" s="157"/>
      <c r="AT10" s="157"/>
      <c r="AU10" s="157"/>
      <c r="AV10" s="157"/>
      <c r="AW10" s="157"/>
      <c r="AX10" s="157"/>
      <c r="AY10" s="157"/>
      <c r="AZ10" s="158"/>
      <c r="BA10" s="158"/>
      <c r="BB10" s="157"/>
      <c r="BC10" s="157"/>
      <c r="BD10" s="157"/>
      <c r="BE10" s="160"/>
    </row>
    <row r="11" spans="1:57" s="161" customFormat="1" ht="12.75">
      <c r="A11" s="154"/>
      <c r="B11" s="99"/>
      <c r="C11" s="100"/>
      <c r="D11" s="101"/>
      <c r="E11" s="101"/>
      <c r="F11" s="101"/>
      <c r="G11" s="100"/>
      <c r="H11" s="100"/>
      <c r="I11" s="100"/>
      <c r="J11" s="100"/>
      <c r="K11" s="100"/>
      <c r="L11" s="100"/>
      <c r="M11" s="100"/>
      <c r="N11" s="102"/>
      <c r="O11" s="101"/>
      <c r="P11" s="103"/>
      <c r="Q11" s="99"/>
      <c r="R11" s="100"/>
      <c r="S11" s="100"/>
      <c r="T11" s="101"/>
      <c r="U11" s="103"/>
      <c r="V11" s="155"/>
      <c r="W11" s="156"/>
      <c r="X11" s="157"/>
      <c r="Y11" s="157"/>
      <c r="Z11" s="155"/>
      <c r="AA11" s="156"/>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7"/>
      <c r="AY11" s="157"/>
      <c r="AZ11" s="158"/>
      <c r="BA11" s="158"/>
      <c r="BB11" s="157"/>
      <c r="BC11" s="157"/>
      <c r="BD11" s="157"/>
      <c r="BE11" s="160"/>
    </row>
    <row r="12" spans="1:57" s="161" customFormat="1" ht="12.75">
      <c r="A12" s="154"/>
      <c r="B12" s="99"/>
      <c r="C12" s="100"/>
      <c r="D12" s="101"/>
      <c r="E12" s="101"/>
      <c r="F12" s="101"/>
      <c r="G12" s="100"/>
      <c r="H12" s="100"/>
      <c r="I12" s="100"/>
      <c r="J12" s="100"/>
      <c r="K12" s="100"/>
      <c r="L12" s="100"/>
      <c r="M12" s="100"/>
      <c r="N12" s="102"/>
      <c r="O12" s="101"/>
      <c r="P12" s="103"/>
      <c r="Q12" s="99"/>
      <c r="R12" s="100"/>
      <c r="S12" s="100"/>
      <c r="T12" s="101"/>
      <c r="U12" s="103"/>
      <c r="V12" s="155"/>
      <c r="W12" s="156"/>
      <c r="X12" s="157"/>
      <c r="Y12" s="157"/>
      <c r="Z12" s="155"/>
      <c r="AA12" s="156"/>
      <c r="AB12" s="157"/>
      <c r="AC12" s="157"/>
      <c r="AD12" s="157"/>
      <c r="AE12" s="157"/>
      <c r="AF12" s="158"/>
      <c r="AG12" s="158"/>
      <c r="AH12" s="157"/>
      <c r="AI12" s="157"/>
      <c r="AJ12" s="157"/>
      <c r="AK12" s="157"/>
      <c r="AL12" s="157"/>
      <c r="AM12" s="157"/>
      <c r="AN12" s="157"/>
      <c r="AO12" s="157"/>
      <c r="AP12" s="157"/>
      <c r="AQ12" s="157"/>
      <c r="AR12" s="157"/>
      <c r="AS12" s="157"/>
      <c r="AT12" s="157"/>
      <c r="AU12" s="157"/>
      <c r="AV12" s="157"/>
      <c r="AW12" s="157"/>
      <c r="AX12" s="157"/>
      <c r="AY12" s="157"/>
      <c r="AZ12" s="157"/>
      <c r="BA12" s="157"/>
      <c r="BB12" s="157"/>
      <c r="BC12" s="157"/>
      <c r="BD12" s="157"/>
      <c r="BE12" s="159"/>
    </row>
    <row r="13" spans="1:57" s="162" customFormat="1" ht="12.75">
      <c r="A13" s="154"/>
      <c r="B13" s="99"/>
      <c r="C13" s="100"/>
      <c r="D13" s="101"/>
      <c r="E13" s="101"/>
      <c r="F13" s="101"/>
      <c r="G13" s="100"/>
      <c r="H13" s="100"/>
      <c r="I13" s="100"/>
      <c r="J13" s="100"/>
      <c r="K13" s="100"/>
      <c r="L13" s="100"/>
      <c r="M13" s="100"/>
      <c r="N13" s="102"/>
      <c r="O13" s="101"/>
      <c r="P13" s="103"/>
      <c r="Q13" s="99"/>
      <c r="R13" s="100"/>
      <c r="S13" s="100"/>
      <c r="T13" s="101"/>
      <c r="U13" s="103"/>
      <c r="V13" s="155"/>
      <c r="W13" s="156"/>
      <c r="X13" s="157"/>
      <c r="Y13" s="157"/>
      <c r="Z13" s="155"/>
      <c r="AA13" s="156"/>
      <c r="AB13" s="157"/>
      <c r="AC13" s="157"/>
      <c r="AD13" s="157"/>
      <c r="AE13" s="157"/>
      <c r="AF13" s="158"/>
      <c r="AG13" s="158"/>
      <c r="AH13" s="157"/>
      <c r="AI13" s="157"/>
      <c r="AJ13" s="157"/>
      <c r="AK13" s="157"/>
      <c r="AL13" s="157"/>
      <c r="AM13" s="157"/>
      <c r="AN13" s="157"/>
      <c r="AO13" s="157"/>
      <c r="AP13" s="157"/>
      <c r="AQ13" s="157"/>
      <c r="AR13" s="157"/>
      <c r="AS13" s="157"/>
      <c r="AT13" s="157"/>
      <c r="AU13" s="157"/>
      <c r="AV13" s="157"/>
      <c r="AW13" s="157"/>
      <c r="AX13" s="157"/>
      <c r="AY13" s="157"/>
      <c r="AZ13" s="157"/>
      <c r="BA13" s="157"/>
      <c r="BB13" s="157"/>
      <c r="BC13" s="157"/>
      <c r="BD13" s="157"/>
      <c r="BE13" s="159"/>
    </row>
    <row r="14" spans="1:57" s="161" customFormat="1" ht="12.75">
      <c r="A14" s="154"/>
      <c r="B14" s="99"/>
      <c r="C14" s="100"/>
      <c r="D14" s="101"/>
      <c r="E14" s="101"/>
      <c r="F14" s="101"/>
      <c r="G14" s="100"/>
      <c r="H14" s="100"/>
      <c r="I14" s="100"/>
      <c r="J14" s="100"/>
      <c r="K14" s="100"/>
      <c r="L14" s="100"/>
      <c r="M14" s="100"/>
      <c r="N14" s="102"/>
      <c r="O14" s="101"/>
      <c r="P14" s="103"/>
      <c r="Q14" s="100"/>
      <c r="R14" s="100"/>
      <c r="S14" s="102"/>
      <c r="T14" s="101"/>
      <c r="U14" s="103"/>
      <c r="V14" s="155"/>
      <c r="W14" s="156"/>
      <c r="X14" s="157"/>
      <c r="Y14" s="157"/>
      <c r="Z14" s="155"/>
      <c r="AA14" s="156"/>
      <c r="AB14" s="157"/>
      <c r="AC14" s="157"/>
      <c r="AD14" s="157"/>
      <c r="AE14" s="157"/>
      <c r="AF14" s="158"/>
      <c r="AG14" s="158"/>
      <c r="AH14" s="157"/>
      <c r="AI14" s="157"/>
      <c r="AJ14" s="157"/>
      <c r="AK14" s="157"/>
      <c r="AL14" s="157"/>
      <c r="AM14" s="157"/>
      <c r="AN14" s="157"/>
      <c r="AO14" s="157"/>
      <c r="AP14" s="157"/>
      <c r="AQ14" s="157"/>
      <c r="AR14" s="157"/>
      <c r="AS14" s="157"/>
      <c r="AT14" s="157"/>
      <c r="AU14" s="157"/>
      <c r="AV14" s="157"/>
      <c r="AW14" s="157"/>
      <c r="AX14" s="157"/>
      <c r="AY14" s="157"/>
      <c r="AZ14" s="157"/>
      <c r="BA14" s="157"/>
      <c r="BB14" s="157"/>
      <c r="BC14" s="157"/>
      <c r="BD14" s="157"/>
      <c r="BE14" s="159"/>
    </row>
    <row r="15" spans="1:57" s="161" customFormat="1" ht="12.75">
      <c r="A15" s="154"/>
      <c r="B15" s="99"/>
      <c r="C15" s="100"/>
      <c r="D15" s="101"/>
      <c r="E15" s="101"/>
      <c r="F15" s="101"/>
      <c r="G15" s="100"/>
      <c r="H15" s="100"/>
      <c r="I15" s="100"/>
      <c r="J15" s="100"/>
      <c r="K15" s="100"/>
      <c r="L15" s="100"/>
      <c r="M15" s="100"/>
      <c r="N15" s="102"/>
      <c r="O15" s="101"/>
      <c r="P15" s="103"/>
      <c r="Q15" s="100"/>
      <c r="R15" s="100"/>
      <c r="S15" s="102"/>
      <c r="T15" s="101"/>
      <c r="U15" s="103"/>
      <c r="V15" s="155"/>
      <c r="W15" s="156"/>
      <c r="X15" s="157"/>
      <c r="Y15" s="157"/>
      <c r="Z15" s="155"/>
      <c r="AA15" s="156"/>
      <c r="AB15" s="157"/>
      <c r="AC15" s="157"/>
      <c r="AD15" s="157"/>
      <c r="AE15" s="157"/>
      <c r="AF15" s="158"/>
      <c r="AG15" s="158"/>
      <c r="AH15" s="157"/>
      <c r="AI15" s="157"/>
      <c r="AJ15" s="157"/>
      <c r="AK15" s="157"/>
      <c r="AL15" s="157"/>
      <c r="AM15" s="157"/>
      <c r="AN15" s="157"/>
      <c r="AO15" s="157"/>
      <c r="AP15" s="157"/>
      <c r="AQ15" s="157"/>
      <c r="AR15" s="157"/>
      <c r="AS15" s="157"/>
      <c r="AT15" s="157"/>
      <c r="AU15" s="157"/>
      <c r="AV15" s="157"/>
      <c r="AW15" s="157"/>
      <c r="AX15" s="157"/>
      <c r="AY15" s="157"/>
      <c r="AZ15" s="157"/>
      <c r="BA15" s="157"/>
      <c r="BB15" s="157"/>
      <c r="BC15" s="157"/>
      <c r="BD15" s="157"/>
      <c r="BE15" s="159"/>
    </row>
    <row r="16" spans="1:57" s="161" customFormat="1" ht="12.75">
      <c r="A16" s="154"/>
      <c r="B16" s="99"/>
      <c r="C16" s="100"/>
      <c r="D16" s="101"/>
      <c r="E16" s="101"/>
      <c r="F16" s="101"/>
      <c r="G16" s="100"/>
      <c r="H16" s="100"/>
      <c r="I16" s="100"/>
      <c r="J16" s="100"/>
      <c r="K16" s="100"/>
      <c r="L16" s="100"/>
      <c r="M16" s="100"/>
      <c r="N16" s="102"/>
      <c r="O16" s="101"/>
      <c r="P16" s="103"/>
      <c r="Q16" s="99"/>
      <c r="R16" s="100"/>
      <c r="S16" s="102"/>
      <c r="T16" s="101"/>
      <c r="U16" s="103"/>
      <c r="V16" s="155"/>
      <c r="W16" s="156"/>
      <c r="X16" s="157"/>
      <c r="Y16" s="157"/>
      <c r="Z16" s="155"/>
      <c r="AA16" s="156"/>
      <c r="AB16" s="157"/>
      <c r="AC16" s="157"/>
      <c r="AD16" s="157"/>
      <c r="AE16" s="157"/>
      <c r="AF16" s="158"/>
      <c r="AG16" s="158"/>
      <c r="AH16" s="157"/>
      <c r="AI16" s="157"/>
      <c r="AJ16" s="157"/>
      <c r="AK16" s="157"/>
      <c r="AL16" s="157"/>
      <c r="AM16" s="157"/>
      <c r="AN16" s="157"/>
      <c r="AO16" s="157"/>
      <c r="AP16" s="157"/>
      <c r="AQ16" s="157"/>
      <c r="AR16" s="157"/>
      <c r="AS16" s="157"/>
      <c r="AT16" s="157"/>
      <c r="AU16" s="157"/>
      <c r="AV16" s="157"/>
      <c r="AW16" s="157"/>
      <c r="AX16" s="157"/>
      <c r="AY16" s="157"/>
      <c r="AZ16" s="157"/>
      <c r="BA16" s="157"/>
      <c r="BB16" s="157"/>
      <c r="BC16" s="157"/>
      <c r="BD16" s="157"/>
      <c r="BE16" s="159"/>
    </row>
    <row r="17" spans="1:57" s="161" customFormat="1" ht="12.75">
      <c r="A17" s="154"/>
      <c r="B17" s="104"/>
      <c r="C17" s="105"/>
      <c r="D17" s="106"/>
      <c r="E17" s="106"/>
      <c r="F17" s="106"/>
      <c r="G17" s="105"/>
      <c r="H17" s="105"/>
      <c r="I17" s="105"/>
      <c r="J17" s="105"/>
      <c r="K17" s="105"/>
      <c r="L17" s="105"/>
      <c r="M17" s="105"/>
      <c r="N17" s="105"/>
      <c r="O17" s="106"/>
      <c r="P17" s="107"/>
      <c r="Q17" s="105"/>
      <c r="R17" s="105"/>
      <c r="S17" s="105"/>
      <c r="T17" s="106"/>
      <c r="U17" s="107"/>
      <c r="V17" s="155"/>
      <c r="W17" s="156"/>
      <c r="X17" s="157"/>
      <c r="Y17" s="157"/>
      <c r="Z17" s="155"/>
      <c r="AA17" s="156"/>
      <c r="AB17" s="157"/>
      <c r="AC17" s="157"/>
      <c r="AD17" s="158"/>
      <c r="AE17" s="158"/>
      <c r="AF17" s="157"/>
      <c r="AG17" s="157"/>
      <c r="AH17" s="157"/>
      <c r="AI17" s="157"/>
      <c r="AJ17" s="157"/>
      <c r="AK17" s="157"/>
      <c r="AL17" s="157"/>
      <c r="AM17" s="157"/>
      <c r="AN17" s="157"/>
      <c r="AO17" s="157"/>
      <c r="AP17" s="157"/>
      <c r="AQ17" s="157"/>
      <c r="AR17" s="157"/>
      <c r="AS17" s="157"/>
      <c r="AT17" s="157"/>
      <c r="AU17" s="157"/>
      <c r="AV17" s="157"/>
      <c r="AW17" s="157"/>
      <c r="AX17" s="157"/>
      <c r="AY17" s="157"/>
      <c r="AZ17" s="157"/>
      <c r="BA17" s="157"/>
      <c r="BB17" s="157"/>
      <c r="BC17" s="157"/>
      <c r="BD17" s="157"/>
      <c r="BE17" s="159"/>
    </row>
    <row r="18" spans="1:57" s="161" customFormat="1" ht="12.75">
      <c r="A18" s="154"/>
      <c r="B18" s="99"/>
      <c r="C18" s="100"/>
      <c r="D18" s="101"/>
      <c r="E18" s="101"/>
      <c r="F18" s="101"/>
      <c r="G18" s="100"/>
      <c r="H18" s="100"/>
      <c r="I18" s="100"/>
      <c r="J18" s="100"/>
      <c r="K18" s="100"/>
      <c r="L18" s="100"/>
      <c r="M18" s="100"/>
      <c r="N18" s="102"/>
      <c r="O18" s="101"/>
      <c r="P18" s="103"/>
      <c r="Q18" s="99"/>
      <c r="R18" s="100"/>
      <c r="S18" s="100"/>
      <c r="T18" s="101"/>
      <c r="U18" s="103"/>
      <c r="V18" s="155"/>
      <c r="W18" s="156"/>
      <c r="X18" s="157"/>
      <c r="Y18" s="157"/>
      <c r="Z18" s="155"/>
      <c r="AA18" s="156"/>
      <c r="AB18" s="158"/>
      <c r="AC18" s="158"/>
      <c r="AD18" s="157"/>
      <c r="AE18" s="157"/>
      <c r="AF18" s="157"/>
      <c r="AG18" s="157"/>
      <c r="AH18" s="157"/>
      <c r="AI18" s="157"/>
      <c r="AJ18" s="157"/>
      <c r="AK18" s="157"/>
      <c r="AL18" s="157"/>
      <c r="AM18" s="157"/>
      <c r="AN18" s="157"/>
      <c r="AO18" s="157"/>
      <c r="AP18" s="157"/>
      <c r="AQ18" s="157"/>
      <c r="AR18" s="157"/>
      <c r="AS18" s="157"/>
      <c r="AT18" s="157"/>
      <c r="AU18" s="157"/>
      <c r="AV18" s="157"/>
      <c r="AW18" s="157"/>
      <c r="AX18" s="157"/>
      <c r="AY18" s="157"/>
      <c r="AZ18" s="157"/>
      <c r="BA18" s="157"/>
      <c r="BB18" s="157"/>
      <c r="BC18" s="157"/>
      <c r="BD18" s="157"/>
      <c r="BE18" s="159"/>
    </row>
    <row r="19" spans="1:57" s="163" customFormat="1" ht="13.5" thickBot="1">
      <c r="A19" s="154"/>
      <c r="B19" s="99"/>
      <c r="C19" s="100"/>
      <c r="D19" s="101"/>
      <c r="E19" s="101"/>
      <c r="F19" s="101"/>
      <c r="G19" s="100"/>
      <c r="H19" s="100"/>
      <c r="I19" s="100"/>
      <c r="J19" s="100"/>
      <c r="K19" s="100"/>
      <c r="L19" s="100"/>
      <c r="M19" s="100"/>
      <c r="N19" s="102"/>
      <c r="O19" s="101"/>
      <c r="P19" s="103"/>
      <c r="Q19" s="99"/>
      <c r="R19" s="100"/>
      <c r="S19" s="100"/>
      <c r="T19" s="101"/>
      <c r="U19" s="103"/>
      <c r="V19" s="155"/>
      <c r="W19" s="156"/>
      <c r="X19" s="157"/>
      <c r="Y19" s="157"/>
      <c r="Z19" s="155"/>
      <c r="AA19" s="156"/>
      <c r="AB19" s="158"/>
      <c r="AC19" s="158"/>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7"/>
      <c r="BA19" s="157"/>
      <c r="BB19" s="157"/>
      <c r="BC19" s="157"/>
      <c r="BD19" s="157"/>
      <c r="BE19" s="159"/>
    </row>
    <row r="20" spans="1:57" s="161" customFormat="1" ht="12.75">
      <c r="A20" s="154"/>
      <c r="B20" s="99"/>
      <c r="C20" s="100"/>
      <c r="D20" s="101"/>
      <c r="E20" s="101"/>
      <c r="F20" s="101"/>
      <c r="G20" s="100"/>
      <c r="H20" s="100"/>
      <c r="I20" s="100"/>
      <c r="J20" s="100"/>
      <c r="K20" s="100"/>
      <c r="L20" s="100"/>
      <c r="M20" s="100"/>
      <c r="N20" s="102"/>
      <c r="O20" s="101"/>
      <c r="P20" s="103"/>
      <c r="Q20" s="99"/>
      <c r="R20" s="100"/>
      <c r="S20" s="100"/>
      <c r="T20" s="101"/>
      <c r="U20" s="103"/>
      <c r="V20" s="155"/>
      <c r="W20" s="156"/>
      <c r="X20" s="157"/>
      <c r="Y20" s="157"/>
      <c r="Z20" s="155"/>
      <c r="AA20" s="156"/>
      <c r="AB20" s="158"/>
      <c r="AC20" s="158"/>
      <c r="AD20" s="157"/>
      <c r="AE20" s="157"/>
      <c r="AF20" s="157"/>
      <c r="AG20" s="157"/>
      <c r="AH20" s="157"/>
      <c r="AI20" s="157"/>
      <c r="AJ20" s="157"/>
      <c r="AK20" s="157"/>
      <c r="AL20" s="157"/>
      <c r="AM20" s="157"/>
      <c r="AN20" s="157"/>
      <c r="AO20" s="157"/>
      <c r="AP20" s="157"/>
      <c r="AQ20" s="157"/>
      <c r="AR20" s="157"/>
      <c r="AS20" s="157"/>
      <c r="AT20" s="157"/>
      <c r="AU20" s="157"/>
      <c r="AV20" s="157"/>
      <c r="AW20" s="157"/>
      <c r="AX20" s="157"/>
      <c r="AY20" s="157"/>
      <c r="AZ20" s="157"/>
      <c r="BA20" s="157"/>
      <c r="BB20" s="157"/>
      <c r="BC20" s="157"/>
      <c r="BD20" s="157"/>
      <c r="BE20" s="159"/>
    </row>
    <row r="21" spans="1:57" s="161" customFormat="1" ht="12.75">
      <c r="A21" s="154"/>
      <c r="B21" s="99"/>
      <c r="C21" s="100"/>
      <c r="D21" s="101"/>
      <c r="E21" s="101"/>
      <c r="F21" s="101"/>
      <c r="G21" s="100"/>
      <c r="H21" s="100"/>
      <c r="I21" s="100"/>
      <c r="J21" s="100"/>
      <c r="K21" s="100"/>
      <c r="L21" s="100"/>
      <c r="M21" s="100"/>
      <c r="N21" s="102"/>
      <c r="O21" s="101"/>
      <c r="P21" s="103"/>
      <c r="Q21" s="99"/>
      <c r="R21" s="100"/>
      <c r="S21" s="100"/>
      <c r="T21" s="101"/>
      <c r="U21" s="103"/>
      <c r="V21" s="155"/>
      <c r="W21" s="156"/>
      <c r="X21" s="157"/>
      <c r="Y21" s="157"/>
      <c r="Z21" s="155"/>
      <c r="AA21" s="156"/>
      <c r="AB21" s="158"/>
      <c r="AC21" s="158"/>
      <c r="AD21" s="157"/>
      <c r="AE21" s="157"/>
      <c r="AF21" s="157"/>
      <c r="AG21" s="157"/>
      <c r="AH21" s="157"/>
      <c r="AI21" s="157"/>
      <c r="AJ21" s="157"/>
      <c r="AK21" s="157"/>
      <c r="AL21" s="157"/>
      <c r="AM21" s="157"/>
      <c r="AN21" s="157"/>
      <c r="AO21" s="157"/>
      <c r="AP21" s="157"/>
      <c r="AQ21" s="157"/>
      <c r="AR21" s="157"/>
      <c r="AS21" s="157"/>
      <c r="AT21" s="157"/>
      <c r="AU21" s="157"/>
      <c r="AV21" s="157"/>
      <c r="AW21" s="157"/>
      <c r="AX21" s="157"/>
      <c r="AY21" s="157"/>
      <c r="AZ21" s="157"/>
      <c r="BA21" s="157"/>
      <c r="BB21" s="157"/>
      <c r="BC21" s="157"/>
      <c r="BD21" s="157"/>
      <c r="BE21" s="159"/>
    </row>
    <row r="22" spans="1:57" s="161" customFormat="1" ht="12.75">
      <c r="A22" s="154"/>
      <c r="B22" s="99"/>
      <c r="C22" s="100"/>
      <c r="D22" s="101"/>
      <c r="E22" s="101"/>
      <c r="F22" s="101"/>
      <c r="G22" s="100"/>
      <c r="H22" s="100"/>
      <c r="I22" s="100"/>
      <c r="J22" s="100"/>
      <c r="K22" s="100"/>
      <c r="L22" s="100"/>
      <c r="M22" s="100"/>
      <c r="N22" s="102"/>
      <c r="O22" s="101"/>
      <c r="P22" s="103"/>
      <c r="Q22" s="99"/>
      <c r="R22" s="100"/>
      <c r="S22" s="100"/>
      <c r="T22" s="101"/>
      <c r="U22" s="103"/>
      <c r="V22" s="155"/>
      <c r="W22" s="156"/>
      <c r="X22" s="157"/>
      <c r="Y22" s="157"/>
      <c r="Z22" s="155"/>
      <c r="AA22" s="156"/>
      <c r="AB22" s="158"/>
      <c r="AC22" s="158"/>
      <c r="AD22" s="157"/>
      <c r="AE22" s="157"/>
      <c r="AF22" s="157"/>
      <c r="AG22" s="157"/>
      <c r="AH22" s="157"/>
      <c r="AI22" s="157"/>
      <c r="AJ22" s="157"/>
      <c r="AK22" s="157"/>
      <c r="AL22" s="157"/>
      <c r="AM22" s="157"/>
      <c r="AN22" s="157"/>
      <c r="AO22" s="157"/>
      <c r="AP22" s="157"/>
      <c r="AQ22" s="157"/>
      <c r="AR22" s="157"/>
      <c r="AS22" s="157"/>
      <c r="AT22" s="157"/>
      <c r="AU22" s="157"/>
      <c r="AV22" s="157"/>
      <c r="AW22" s="157"/>
      <c r="AX22" s="157"/>
      <c r="AY22" s="157"/>
      <c r="AZ22" s="157"/>
      <c r="BA22" s="157"/>
      <c r="BB22" s="157"/>
      <c r="BC22" s="157"/>
      <c r="BD22" s="157"/>
      <c r="BE22" s="159"/>
    </row>
    <row r="23" spans="1:57" s="161" customFormat="1" ht="12.75">
      <c r="A23" s="154"/>
      <c r="B23" s="99"/>
      <c r="C23" s="100"/>
      <c r="D23" s="101"/>
      <c r="E23" s="101"/>
      <c r="F23" s="101"/>
      <c r="G23" s="100"/>
      <c r="H23" s="100"/>
      <c r="I23" s="100"/>
      <c r="J23" s="100"/>
      <c r="K23" s="100"/>
      <c r="L23" s="100"/>
      <c r="M23" s="100"/>
      <c r="N23" s="102"/>
      <c r="O23" s="101"/>
      <c r="P23" s="103"/>
      <c r="Q23" s="99"/>
      <c r="R23" s="100"/>
      <c r="S23" s="100"/>
      <c r="T23" s="101"/>
      <c r="U23" s="103"/>
      <c r="V23" s="155"/>
      <c r="W23" s="156"/>
      <c r="X23" s="157"/>
      <c r="Y23" s="157"/>
      <c r="Z23" s="155"/>
      <c r="AA23" s="156"/>
      <c r="AB23" s="158"/>
      <c r="AC23" s="158"/>
      <c r="AD23" s="157"/>
      <c r="AE23" s="157"/>
      <c r="AF23" s="157"/>
      <c r="AG23" s="157"/>
      <c r="AH23" s="157"/>
      <c r="AI23" s="157"/>
      <c r="AJ23" s="157"/>
      <c r="AK23" s="157"/>
      <c r="AL23" s="157"/>
      <c r="AM23" s="157"/>
      <c r="AN23" s="157"/>
      <c r="AO23" s="157"/>
      <c r="AP23" s="157"/>
      <c r="AQ23" s="157"/>
      <c r="AR23" s="157"/>
      <c r="AS23" s="157"/>
      <c r="AT23" s="157"/>
      <c r="AU23" s="157"/>
      <c r="AV23" s="157"/>
      <c r="AW23" s="157"/>
      <c r="AX23" s="157"/>
      <c r="AY23" s="157"/>
      <c r="AZ23" s="157"/>
      <c r="BA23" s="157"/>
      <c r="BB23" s="157"/>
      <c r="BC23" s="157"/>
      <c r="BD23" s="157"/>
      <c r="BE23" s="159"/>
    </row>
    <row r="24" spans="1:57" s="161" customFormat="1" ht="12.75">
      <c r="A24" s="154"/>
      <c r="B24" s="99"/>
      <c r="C24" s="100"/>
      <c r="D24" s="101"/>
      <c r="E24" s="101"/>
      <c r="F24" s="101"/>
      <c r="G24" s="100"/>
      <c r="H24" s="100"/>
      <c r="I24" s="100"/>
      <c r="J24" s="100"/>
      <c r="K24" s="100"/>
      <c r="L24" s="100"/>
      <c r="M24" s="100"/>
      <c r="N24" s="102"/>
      <c r="O24" s="101"/>
      <c r="P24" s="103"/>
      <c r="Q24" s="99"/>
      <c r="R24" s="100"/>
      <c r="S24" s="100"/>
      <c r="T24" s="101"/>
      <c r="U24" s="103"/>
      <c r="V24" s="155"/>
      <c r="W24" s="156"/>
      <c r="X24" s="157"/>
      <c r="Y24" s="157"/>
      <c r="Z24" s="155"/>
      <c r="AA24" s="156"/>
      <c r="AB24" s="158"/>
      <c r="AC24" s="158"/>
      <c r="AD24" s="157"/>
      <c r="AE24" s="157"/>
      <c r="AF24" s="157"/>
      <c r="AG24" s="157"/>
      <c r="AH24" s="157"/>
      <c r="AI24" s="157"/>
      <c r="AJ24" s="157"/>
      <c r="AK24" s="157"/>
      <c r="AL24" s="157"/>
      <c r="AM24" s="157"/>
      <c r="AN24" s="157"/>
      <c r="AO24" s="157"/>
      <c r="AP24" s="157"/>
      <c r="AQ24" s="157"/>
      <c r="AR24" s="157"/>
      <c r="AS24" s="157"/>
      <c r="AT24" s="157"/>
      <c r="AU24" s="157"/>
      <c r="AV24" s="157"/>
      <c r="AW24" s="157"/>
      <c r="AX24" s="157"/>
      <c r="AY24" s="157"/>
      <c r="AZ24" s="157"/>
      <c r="BA24" s="157"/>
      <c r="BB24" s="157"/>
      <c r="BC24" s="157"/>
      <c r="BD24" s="157"/>
      <c r="BE24" s="159"/>
    </row>
    <row r="25" spans="1:57" s="161" customFormat="1" ht="12.75">
      <c r="A25" s="154"/>
      <c r="B25" s="99"/>
      <c r="C25" s="100"/>
      <c r="D25" s="101"/>
      <c r="E25" s="101"/>
      <c r="F25" s="101"/>
      <c r="G25" s="100"/>
      <c r="H25" s="100"/>
      <c r="I25" s="100"/>
      <c r="J25" s="100"/>
      <c r="K25" s="100"/>
      <c r="L25" s="100"/>
      <c r="M25" s="100"/>
      <c r="N25" s="102"/>
      <c r="O25" s="101"/>
      <c r="P25" s="103"/>
      <c r="Q25" s="99"/>
      <c r="R25" s="100"/>
      <c r="S25" s="100"/>
      <c r="T25" s="101"/>
      <c r="U25" s="103"/>
      <c r="V25" s="155"/>
      <c r="W25" s="156"/>
      <c r="X25" s="157"/>
      <c r="Y25" s="157"/>
      <c r="Z25" s="155"/>
      <c r="AA25" s="156"/>
      <c r="AB25" s="158"/>
      <c r="AC25" s="158"/>
      <c r="AD25" s="157"/>
      <c r="AE25" s="157"/>
      <c r="AF25" s="157"/>
      <c r="AG25" s="157"/>
      <c r="AH25" s="157"/>
      <c r="AI25" s="157"/>
      <c r="AJ25" s="157"/>
      <c r="AK25" s="157"/>
      <c r="AL25" s="157"/>
      <c r="AM25" s="157"/>
      <c r="AN25" s="157"/>
      <c r="AO25" s="157"/>
      <c r="AP25" s="157"/>
      <c r="AQ25" s="157"/>
      <c r="AR25" s="157"/>
      <c r="AS25" s="157"/>
      <c r="AT25" s="157"/>
      <c r="AU25" s="157"/>
      <c r="AV25" s="157"/>
      <c r="AW25" s="157"/>
      <c r="AX25" s="157"/>
      <c r="AY25" s="157"/>
      <c r="AZ25" s="157"/>
      <c r="BA25" s="157"/>
      <c r="BB25" s="157"/>
      <c r="BC25" s="157"/>
      <c r="BD25" s="157"/>
      <c r="BE25" s="159"/>
    </row>
    <row r="26" spans="1:57" s="161" customFormat="1" ht="12.75">
      <c r="A26" s="154"/>
      <c r="B26" s="99"/>
      <c r="C26" s="100"/>
      <c r="D26" s="101"/>
      <c r="E26" s="101"/>
      <c r="F26" s="101"/>
      <c r="G26" s="100"/>
      <c r="H26" s="100"/>
      <c r="I26" s="100"/>
      <c r="J26" s="100"/>
      <c r="K26" s="100"/>
      <c r="L26" s="100"/>
      <c r="M26" s="100"/>
      <c r="N26" s="102"/>
      <c r="O26" s="101"/>
      <c r="P26" s="103"/>
      <c r="Q26" s="99"/>
      <c r="R26" s="100"/>
      <c r="S26" s="100"/>
      <c r="T26" s="101"/>
      <c r="U26" s="103"/>
      <c r="V26" s="155"/>
      <c r="W26" s="156"/>
      <c r="X26" s="157"/>
      <c r="Y26" s="157"/>
      <c r="Z26" s="155"/>
      <c r="AA26" s="156"/>
      <c r="AB26" s="158"/>
      <c r="AC26" s="158"/>
      <c r="AD26" s="157"/>
      <c r="AE26" s="157"/>
      <c r="AF26" s="157"/>
      <c r="AG26" s="157"/>
      <c r="AH26" s="157"/>
      <c r="AI26" s="157"/>
      <c r="AJ26" s="157"/>
      <c r="AK26" s="157"/>
      <c r="AL26" s="157"/>
      <c r="AM26" s="157"/>
      <c r="AN26" s="157"/>
      <c r="AO26" s="157"/>
      <c r="AP26" s="157"/>
      <c r="AQ26" s="157"/>
      <c r="AR26" s="157"/>
      <c r="AS26" s="157"/>
      <c r="AT26" s="157"/>
      <c r="AU26" s="157"/>
      <c r="AV26" s="157"/>
      <c r="AW26" s="157"/>
      <c r="AX26" s="157"/>
      <c r="AY26" s="157"/>
      <c r="AZ26" s="157"/>
      <c r="BA26" s="157"/>
      <c r="BB26" s="157"/>
      <c r="BC26" s="157"/>
      <c r="BD26" s="157"/>
      <c r="BE26" s="159"/>
    </row>
    <row r="27" spans="1:57" s="161" customFormat="1" ht="12.75">
      <c r="A27" s="154"/>
      <c r="B27" s="99"/>
      <c r="C27" s="100"/>
      <c r="D27" s="101"/>
      <c r="E27" s="101"/>
      <c r="F27" s="101"/>
      <c r="G27" s="100"/>
      <c r="H27" s="100"/>
      <c r="I27" s="100"/>
      <c r="J27" s="100"/>
      <c r="K27" s="100"/>
      <c r="L27" s="100"/>
      <c r="M27" s="100"/>
      <c r="N27" s="102"/>
      <c r="O27" s="101"/>
      <c r="P27" s="103"/>
      <c r="Q27" s="99"/>
      <c r="R27" s="100"/>
      <c r="S27" s="100"/>
      <c r="T27" s="101"/>
      <c r="U27" s="103"/>
      <c r="V27" s="155"/>
      <c r="W27" s="156"/>
      <c r="X27" s="157"/>
      <c r="Y27" s="157"/>
      <c r="Z27" s="155"/>
      <c r="AA27" s="156"/>
      <c r="AB27" s="158"/>
      <c r="AC27" s="158"/>
      <c r="AD27" s="157"/>
      <c r="AE27" s="157"/>
      <c r="AF27" s="157"/>
      <c r="AG27" s="157"/>
      <c r="AH27" s="157"/>
      <c r="AI27" s="157"/>
      <c r="AJ27" s="157"/>
      <c r="AK27" s="157"/>
      <c r="AL27" s="157"/>
      <c r="AM27" s="157"/>
      <c r="AN27" s="157"/>
      <c r="AO27" s="157"/>
      <c r="AP27" s="157"/>
      <c r="AQ27" s="157"/>
      <c r="AR27" s="157"/>
      <c r="AS27" s="157"/>
      <c r="AT27" s="157"/>
      <c r="AU27" s="157"/>
      <c r="AV27" s="157"/>
      <c r="AW27" s="157"/>
      <c r="AX27" s="157"/>
      <c r="AY27" s="157"/>
      <c r="AZ27" s="157"/>
      <c r="BA27" s="157"/>
      <c r="BB27" s="157"/>
      <c r="BC27" s="157"/>
      <c r="BD27" s="157"/>
      <c r="BE27" s="159"/>
    </row>
    <row r="28" spans="1:57" s="161" customFormat="1" ht="12.75">
      <c r="A28" s="154"/>
      <c r="B28" s="99"/>
      <c r="C28" s="100"/>
      <c r="D28" s="101"/>
      <c r="E28" s="101"/>
      <c r="F28" s="101"/>
      <c r="G28" s="100"/>
      <c r="H28" s="100"/>
      <c r="I28" s="100"/>
      <c r="J28" s="100"/>
      <c r="K28" s="100"/>
      <c r="L28" s="100"/>
      <c r="M28" s="100"/>
      <c r="N28" s="102"/>
      <c r="O28" s="101"/>
      <c r="P28" s="103"/>
      <c r="Q28" s="99"/>
      <c r="R28" s="100"/>
      <c r="S28" s="100"/>
      <c r="T28" s="101"/>
      <c r="U28" s="103"/>
      <c r="V28" s="155"/>
      <c r="W28" s="156"/>
      <c r="X28" s="157"/>
      <c r="Y28" s="157"/>
      <c r="Z28" s="155"/>
      <c r="AA28" s="156"/>
      <c r="AB28" s="158"/>
      <c r="AC28" s="158"/>
      <c r="AD28" s="157"/>
      <c r="AE28" s="157"/>
      <c r="AF28" s="157"/>
      <c r="AG28" s="157"/>
      <c r="AH28" s="157"/>
      <c r="AI28" s="157"/>
      <c r="AJ28" s="157"/>
      <c r="AK28" s="157"/>
      <c r="AL28" s="157"/>
      <c r="AM28" s="157"/>
      <c r="AN28" s="157"/>
      <c r="AO28" s="157"/>
      <c r="AP28" s="157"/>
      <c r="AQ28" s="157"/>
      <c r="AR28" s="157"/>
      <c r="AS28" s="157"/>
      <c r="AT28" s="157"/>
      <c r="AU28" s="157"/>
      <c r="AV28" s="157"/>
      <c r="AW28" s="157"/>
      <c r="AX28" s="157"/>
      <c r="AY28" s="157"/>
      <c r="AZ28" s="157"/>
      <c r="BA28" s="157"/>
      <c r="BB28" s="157"/>
      <c r="BC28" s="157"/>
      <c r="BD28" s="157"/>
      <c r="BE28" s="159"/>
    </row>
    <row r="29" spans="1:57" s="161" customFormat="1" ht="12.75">
      <c r="A29" s="154"/>
      <c r="B29" s="99"/>
      <c r="C29" s="100"/>
      <c r="D29" s="101"/>
      <c r="E29" s="101"/>
      <c r="F29" s="101"/>
      <c r="G29" s="100"/>
      <c r="H29" s="100"/>
      <c r="I29" s="100"/>
      <c r="J29" s="100"/>
      <c r="K29" s="100"/>
      <c r="L29" s="100"/>
      <c r="M29" s="100"/>
      <c r="N29" s="102"/>
      <c r="O29" s="101"/>
      <c r="P29" s="103"/>
      <c r="Q29" s="99"/>
      <c r="R29" s="100"/>
      <c r="S29" s="100"/>
      <c r="T29" s="101"/>
      <c r="U29" s="103"/>
      <c r="V29" s="155"/>
      <c r="W29" s="156"/>
      <c r="X29" s="157"/>
      <c r="Y29" s="157"/>
      <c r="Z29" s="155"/>
      <c r="AA29" s="156"/>
      <c r="AB29" s="158"/>
      <c r="AC29" s="158"/>
      <c r="AD29" s="157"/>
      <c r="AE29" s="157"/>
      <c r="AF29" s="157"/>
      <c r="AG29" s="157"/>
      <c r="AH29" s="157"/>
      <c r="AI29" s="157"/>
      <c r="AJ29" s="157"/>
      <c r="AK29" s="157"/>
      <c r="AL29" s="157"/>
      <c r="AM29" s="157"/>
      <c r="AN29" s="157"/>
      <c r="AO29" s="157"/>
      <c r="AP29" s="157"/>
      <c r="AQ29" s="157"/>
      <c r="AR29" s="157"/>
      <c r="AS29" s="157"/>
      <c r="AT29" s="157"/>
      <c r="AU29" s="157"/>
      <c r="AV29" s="157"/>
      <c r="AW29" s="157"/>
      <c r="AX29" s="157"/>
      <c r="AY29" s="157"/>
      <c r="AZ29" s="157"/>
      <c r="BA29" s="157"/>
      <c r="BB29" s="157"/>
      <c r="BC29" s="157"/>
      <c r="BD29" s="157"/>
      <c r="BE29" s="159"/>
    </row>
    <row r="30" spans="1:57" s="161" customFormat="1" ht="12.75">
      <c r="A30" s="154"/>
      <c r="B30" s="99"/>
      <c r="C30" s="100"/>
      <c r="D30" s="101"/>
      <c r="E30" s="101"/>
      <c r="F30" s="101"/>
      <c r="G30" s="100"/>
      <c r="H30" s="100"/>
      <c r="I30" s="100"/>
      <c r="J30" s="100"/>
      <c r="K30" s="100"/>
      <c r="L30" s="100"/>
      <c r="M30" s="100"/>
      <c r="N30" s="102"/>
      <c r="O30" s="101"/>
      <c r="P30" s="103"/>
      <c r="Q30" s="99"/>
      <c r="R30" s="100"/>
      <c r="S30" s="100"/>
      <c r="T30" s="101"/>
      <c r="U30" s="103"/>
      <c r="V30" s="155"/>
      <c r="W30" s="156"/>
      <c r="X30" s="157"/>
      <c r="Y30" s="157"/>
      <c r="Z30" s="155"/>
      <c r="AA30" s="156"/>
      <c r="AB30" s="158"/>
      <c r="AC30" s="158"/>
      <c r="AD30" s="157"/>
      <c r="AE30" s="157"/>
      <c r="AF30" s="157"/>
      <c r="AG30" s="157"/>
      <c r="AH30" s="157"/>
      <c r="AI30" s="157"/>
      <c r="AJ30" s="157"/>
      <c r="AK30" s="157"/>
      <c r="AL30" s="157"/>
      <c r="AM30" s="157"/>
      <c r="AN30" s="157"/>
      <c r="AO30" s="157"/>
      <c r="AP30" s="157"/>
      <c r="AQ30" s="157"/>
      <c r="AR30" s="157"/>
      <c r="AS30" s="157"/>
      <c r="AT30" s="157"/>
      <c r="AU30" s="157"/>
      <c r="AV30" s="157"/>
      <c r="AW30" s="157"/>
      <c r="AX30" s="157"/>
      <c r="AY30" s="157"/>
      <c r="AZ30" s="157"/>
      <c r="BA30" s="157"/>
      <c r="BB30" s="157"/>
      <c r="BC30" s="157"/>
      <c r="BD30" s="157"/>
      <c r="BE30" s="159"/>
    </row>
    <row r="31" spans="1:57" s="161" customFormat="1" ht="12.75">
      <c r="A31" s="154"/>
      <c r="B31" s="99"/>
      <c r="C31" s="100"/>
      <c r="D31" s="101"/>
      <c r="E31" s="101"/>
      <c r="F31" s="101"/>
      <c r="G31" s="100"/>
      <c r="H31" s="100"/>
      <c r="I31" s="100"/>
      <c r="J31" s="100"/>
      <c r="K31" s="100"/>
      <c r="L31" s="100"/>
      <c r="M31" s="100"/>
      <c r="N31" s="102"/>
      <c r="O31" s="101"/>
      <c r="P31" s="103"/>
      <c r="Q31" s="99"/>
      <c r="R31" s="100"/>
      <c r="S31" s="100"/>
      <c r="T31" s="101"/>
      <c r="U31" s="103"/>
      <c r="V31" s="155"/>
      <c r="W31" s="164"/>
      <c r="X31" s="164"/>
      <c r="Y31" s="164"/>
      <c r="Z31" s="155"/>
      <c r="AA31" s="164"/>
      <c r="AB31" s="165"/>
      <c r="AC31" s="165"/>
      <c r="AD31" s="164"/>
      <c r="AE31" s="164"/>
      <c r="AF31" s="164"/>
      <c r="AG31" s="164"/>
      <c r="AH31" s="164"/>
      <c r="AI31" s="157"/>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6"/>
    </row>
    <row r="32" spans="1:57" s="162" customFormat="1" ht="12.75">
      <c r="A32" s="154"/>
      <c r="B32" s="99"/>
      <c r="C32" s="100"/>
      <c r="D32" s="101"/>
      <c r="E32" s="101"/>
      <c r="F32" s="101"/>
      <c r="G32" s="100"/>
      <c r="H32" s="100"/>
      <c r="I32" s="100"/>
      <c r="J32" s="100"/>
      <c r="K32" s="100"/>
      <c r="L32" s="100"/>
      <c r="M32" s="100"/>
      <c r="N32" s="102"/>
      <c r="O32" s="101"/>
      <c r="P32" s="103"/>
      <c r="Q32" s="99"/>
      <c r="R32" s="100"/>
      <c r="S32" s="100"/>
      <c r="T32" s="101"/>
      <c r="U32" s="103"/>
      <c r="V32" s="155"/>
      <c r="W32" s="156"/>
      <c r="X32" s="157"/>
      <c r="Y32" s="157"/>
      <c r="Z32" s="155"/>
      <c r="AA32" s="156"/>
      <c r="AB32" s="158"/>
      <c r="AC32" s="158"/>
      <c r="AD32" s="157"/>
      <c r="AE32" s="157"/>
      <c r="AF32" s="157"/>
      <c r="AG32" s="157"/>
      <c r="AH32" s="157"/>
      <c r="AI32" s="157"/>
      <c r="AJ32" s="157"/>
      <c r="AK32" s="157"/>
      <c r="AL32" s="157"/>
      <c r="AM32" s="157"/>
      <c r="AN32" s="157"/>
      <c r="AO32" s="157"/>
      <c r="AP32" s="157"/>
      <c r="AQ32" s="157"/>
      <c r="AR32" s="157"/>
      <c r="AS32" s="157"/>
      <c r="AT32" s="157"/>
      <c r="AU32" s="157"/>
      <c r="AV32" s="157"/>
      <c r="AW32" s="157"/>
      <c r="AX32" s="157"/>
      <c r="AY32" s="157"/>
      <c r="AZ32" s="157"/>
      <c r="BA32" s="157"/>
      <c r="BB32" s="157"/>
      <c r="BC32" s="157"/>
      <c r="BD32" s="157"/>
      <c r="BE32" s="159"/>
    </row>
    <row r="33" spans="1:57" s="161" customFormat="1" ht="12.75">
      <c r="A33" s="154"/>
      <c r="B33" s="99"/>
      <c r="C33" s="100"/>
      <c r="D33" s="101"/>
      <c r="E33" s="101"/>
      <c r="F33" s="101"/>
      <c r="G33" s="100"/>
      <c r="H33" s="100"/>
      <c r="I33" s="100"/>
      <c r="J33" s="100"/>
      <c r="K33" s="100"/>
      <c r="L33" s="100"/>
      <c r="M33" s="100"/>
      <c r="N33" s="102"/>
      <c r="O33" s="101"/>
      <c r="P33" s="103"/>
      <c r="Q33" s="99"/>
      <c r="R33" s="100"/>
      <c r="S33" s="100"/>
      <c r="T33" s="101"/>
      <c r="U33" s="103"/>
      <c r="V33" s="155"/>
      <c r="W33" s="156"/>
      <c r="X33" s="157"/>
      <c r="Y33" s="157"/>
      <c r="Z33" s="155"/>
      <c r="AA33" s="156"/>
      <c r="AB33" s="158"/>
      <c r="AC33" s="158"/>
      <c r="AD33" s="157"/>
      <c r="AE33" s="157"/>
      <c r="AF33" s="157"/>
      <c r="AG33" s="157"/>
      <c r="AH33" s="157"/>
      <c r="AI33" s="157"/>
      <c r="AJ33" s="157"/>
      <c r="AK33" s="157"/>
      <c r="AL33" s="157"/>
      <c r="AM33" s="157"/>
      <c r="AN33" s="157"/>
      <c r="AO33" s="157"/>
      <c r="AP33" s="157"/>
      <c r="AQ33" s="157"/>
      <c r="AR33" s="157"/>
      <c r="AS33" s="157"/>
      <c r="AT33" s="157"/>
      <c r="AU33" s="157"/>
      <c r="AV33" s="157"/>
      <c r="AW33" s="157"/>
      <c r="AX33" s="157"/>
      <c r="AY33" s="157"/>
      <c r="AZ33" s="157"/>
      <c r="BA33" s="157"/>
      <c r="BB33" s="157"/>
      <c r="BC33" s="157"/>
      <c r="BD33" s="157"/>
      <c r="BE33" s="159"/>
    </row>
    <row r="34" spans="1:57" s="161" customFormat="1" ht="12.75">
      <c r="A34" s="154"/>
      <c r="B34" s="99"/>
      <c r="C34" s="100"/>
      <c r="D34" s="101"/>
      <c r="E34" s="101"/>
      <c r="F34" s="101"/>
      <c r="G34" s="100"/>
      <c r="H34" s="100"/>
      <c r="I34" s="100"/>
      <c r="J34" s="100"/>
      <c r="K34" s="100"/>
      <c r="L34" s="100"/>
      <c r="M34" s="100"/>
      <c r="N34" s="102"/>
      <c r="O34" s="101"/>
      <c r="P34" s="103"/>
      <c r="Q34" s="99"/>
      <c r="R34" s="100"/>
      <c r="S34" s="102"/>
      <c r="T34" s="101"/>
      <c r="U34" s="103"/>
      <c r="V34" s="155"/>
      <c r="W34" s="156"/>
      <c r="X34" s="157"/>
      <c r="Y34" s="157"/>
      <c r="Z34" s="155"/>
      <c r="AA34" s="156"/>
      <c r="AB34" s="158"/>
      <c r="AC34" s="158"/>
      <c r="AD34" s="157"/>
      <c r="AE34" s="157"/>
      <c r="AF34" s="157"/>
      <c r="AG34" s="157"/>
      <c r="AH34" s="157"/>
      <c r="AI34" s="157"/>
      <c r="AJ34" s="157"/>
      <c r="AK34" s="157"/>
      <c r="AL34" s="157"/>
      <c r="AM34" s="157"/>
      <c r="AN34" s="157"/>
      <c r="AO34" s="157"/>
      <c r="AP34" s="157"/>
      <c r="AQ34" s="157"/>
      <c r="AR34" s="157"/>
      <c r="AS34" s="157"/>
      <c r="AT34" s="157"/>
      <c r="AU34" s="157"/>
      <c r="AV34" s="157"/>
      <c r="AW34" s="157"/>
      <c r="AX34" s="157"/>
      <c r="AY34" s="157"/>
      <c r="AZ34" s="157"/>
      <c r="BA34" s="157"/>
      <c r="BB34" s="157"/>
      <c r="BC34" s="157"/>
      <c r="BD34" s="157"/>
      <c r="BE34" s="159"/>
    </row>
    <row r="35" spans="1:57" s="161" customFormat="1" ht="12.75">
      <c r="A35" s="154"/>
      <c r="B35" s="99"/>
      <c r="C35" s="100"/>
      <c r="D35" s="101"/>
      <c r="E35" s="101"/>
      <c r="F35" s="101"/>
      <c r="G35" s="100"/>
      <c r="H35" s="100"/>
      <c r="I35" s="100"/>
      <c r="J35" s="100"/>
      <c r="K35" s="100"/>
      <c r="L35" s="100"/>
      <c r="M35" s="100"/>
      <c r="N35" s="102"/>
      <c r="O35" s="101"/>
      <c r="P35" s="103"/>
      <c r="Q35" s="99"/>
      <c r="R35" s="100"/>
      <c r="S35" s="102"/>
      <c r="T35" s="101"/>
      <c r="U35" s="103"/>
      <c r="V35" s="155"/>
      <c r="W35" s="156"/>
      <c r="X35" s="157"/>
      <c r="Y35" s="157"/>
      <c r="Z35" s="155"/>
      <c r="AA35" s="156"/>
      <c r="AB35" s="158"/>
      <c r="AC35" s="158"/>
      <c r="AD35" s="157"/>
      <c r="AE35" s="157"/>
      <c r="AF35" s="157"/>
      <c r="AG35" s="157"/>
      <c r="AH35" s="157"/>
      <c r="AI35" s="157"/>
      <c r="AJ35" s="157"/>
      <c r="AK35" s="157"/>
      <c r="AL35" s="157"/>
      <c r="AM35" s="157"/>
      <c r="AN35" s="157"/>
      <c r="AO35" s="157"/>
      <c r="AP35" s="157"/>
      <c r="AQ35" s="157"/>
      <c r="AR35" s="157"/>
      <c r="AS35" s="157"/>
      <c r="AT35" s="157"/>
      <c r="AU35" s="157"/>
      <c r="AV35" s="157"/>
      <c r="AW35" s="157"/>
      <c r="AX35" s="157"/>
      <c r="AY35" s="157"/>
      <c r="AZ35" s="157"/>
      <c r="BA35" s="157"/>
      <c r="BB35" s="157"/>
      <c r="BC35" s="157"/>
      <c r="BD35" s="157"/>
      <c r="BE35" s="159"/>
    </row>
    <row r="36" spans="1:57" s="163" customFormat="1" ht="13.5" thickBot="1">
      <c r="A36" s="154"/>
      <c r="B36" s="99"/>
      <c r="C36" s="100"/>
      <c r="D36" s="101"/>
      <c r="E36" s="101"/>
      <c r="F36" s="101"/>
      <c r="G36" s="100"/>
      <c r="H36" s="100"/>
      <c r="I36" s="100"/>
      <c r="J36" s="100"/>
      <c r="K36" s="100"/>
      <c r="L36" s="100"/>
      <c r="M36" s="100"/>
      <c r="N36" s="102"/>
      <c r="O36" s="101"/>
      <c r="P36" s="103"/>
      <c r="Q36" s="99"/>
      <c r="R36" s="100"/>
      <c r="S36" s="102"/>
      <c r="T36" s="101"/>
      <c r="U36" s="103"/>
      <c r="V36" s="155"/>
      <c r="W36" s="156"/>
      <c r="X36" s="157"/>
      <c r="Y36" s="157"/>
      <c r="Z36" s="155"/>
      <c r="AA36" s="156"/>
      <c r="AB36" s="158"/>
      <c r="AC36" s="158"/>
      <c r="AD36" s="157"/>
      <c r="AE36" s="157"/>
      <c r="AF36" s="157"/>
      <c r="AG36" s="157"/>
      <c r="AH36" s="157"/>
      <c r="AI36" s="157"/>
      <c r="AJ36" s="157"/>
      <c r="AK36" s="157"/>
      <c r="AL36" s="157"/>
      <c r="AM36" s="157"/>
      <c r="AN36" s="157"/>
      <c r="AO36" s="157"/>
      <c r="AP36" s="157"/>
      <c r="AQ36" s="157"/>
      <c r="AR36" s="157"/>
      <c r="AS36" s="157"/>
      <c r="AT36" s="157"/>
      <c r="AU36" s="157"/>
      <c r="AV36" s="157"/>
      <c r="AW36" s="157"/>
      <c r="AX36" s="157"/>
      <c r="AY36" s="157"/>
      <c r="AZ36" s="157"/>
      <c r="BA36" s="157"/>
      <c r="BB36" s="157"/>
      <c r="BC36" s="157"/>
      <c r="BD36" s="157"/>
      <c r="BE36" s="159"/>
    </row>
    <row r="37" spans="1:57" s="161" customFormat="1" ht="12.75">
      <c r="A37" s="154"/>
      <c r="B37" s="99"/>
      <c r="C37" s="100"/>
      <c r="D37" s="101"/>
      <c r="E37" s="101"/>
      <c r="F37" s="101"/>
      <c r="G37" s="100"/>
      <c r="H37" s="100"/>
      <c r="I37" s="100"/>
      <c r="J37" s="100"/>
      <c r="K37" s="100"/>
      <c r="L37" s="100"/>
      <c r="M37" s="100"/>
      <c r="N37" s="102"/>
      <c r="O37" s="101"/>
      <c r="P37" s="103"/>
      <c r="Q37" s="99"/>
      <c r="R37" s="100"/>
      <c r="S37" s="100"/>
      <c r="T37" s="101"/>
      <c r="U37" s="103"/>
      <c r="V37" s="155"/>
      <c r="W37" s="156"/>
      <c r="X37" s="157"/>
      <c r="Y37" s="157"/>
      <c r="Z37" s="155"/>
      <c r="AA37" s="156"/>
      <c r="AB37" s="158"/>
      <c r="AC37" s="158"/>
      <c r="AD37" s="157"/>
      <c r="AE37" s="157"/>
      <c r="AF37" s="157"/>
      <c r="AG37" s="157"/>
      <c r="AH37" s="157"/>
      <c r="AI37" s="157"/>
      <c r="AJ37" s="157"/>
      <c r="AK37" s="157"/>
      <c r="AL37" s="157"/>
      <c r="AM37" s="157"/>
      <c r="AN37" s="157"/>
      <c r="AO37" s="157"/>
      <c r="AP37" s="157"/>
      <c r="AQ37" s="157"/>
      <c r="AR37" s="157"/>
      <c r="AS37" s="157"/>
      <c r="AT37" s="157"/>
      <c r="AU37" s="157"/>
      <c r="AV37" s="157"/>
      <c r="AW37" s="157"/>
      <c r="AX37" s="157"/>
      <c r="AY37" s="157"/>
      <c r="AZ37" s="157"/>
      <c r="BA37" s="157"/>
      <c r="BB37" s="157"/>
      <c r="BC37" s="157"/>
      <c r="BD37" s="157"/>
      <c r="BE37" s="159"/>
    </row>
    <row r="38" spans="1:57" s="161" customFormat="1" ht="12.75">
      <c r="A38" s="154"/>
      <c r="B38" s="99"/>
      <c r="C38" s="100"/>
      <c r="D38" s="101"/>
      <c r="E38" s="101"/>
      <c r="F38" s="101"/>
      <c r="G38" s="100"/>
      <c r="H38" s="100"/>
      <c r="I38" s="100"/>
      <c r="J38" s="100"/>
      <c r="K38" s="100"/>
      <c r="L38" s="100"/>
      <c r="M38" s="100"/>
      <c r="N38" s="102"/>
      <c r="O38" s="101"/>
      <c r="P38" s="103"/>
      <c r="Q38" s="99"/>
      <c r="R38" s="100"/>
      <c r="S38" s="100"/>
      <c r="T38" s="101"/>
      <c r="U38" s="103"/>
      <c r="V38" s="155"/>
      <c r="W38" s="156"/>
      <c r="X38" s="157"/>
      <c r="Y38" s="157"/>
      <c r="Z38" s="155"/>
      <c r="AA38" s="156"/>
      <c r="AB38" s="157"/>
      <c r="AC38" s="157"/>
      <c r="AD38" s="157"/>
      <c r="AE38" s="157"/>
      <c r="AF38" s="158"/>
      <c r="AG38" s="158"/>
      <c r="AH38" s="157"/>
      <c r="AI38" s="157"/>
      <c r="AJ38" s="157"/>
      <c r="AK38" s="157"/>
      <c r="AL38" s="157"/>
      <c r="AM38" s="158"/>
      <c r="AN38" s="157"/>
      <c r="AO38" s="157"/>
      <c r="AP38" s="157"/>
      <c r="AQ38" s="157"/>
      <c r="AR38" s="157"/>
      <c r="AS38" s="157"/>
      <c r="AT38" s="157"/>
      <c r="AU38" s="157"/>
      <c r="AV38" s="157"/>
      <c r="AW38" s="157"/>
      <c r="AX38" s="157"/>
      <c r="AY38" s="157"/>
      <c r="AZ38" s="157"/>
      <c r="BA38" s="157"/>
      <c r="BB38" s="157"/>
      <c r="BC38" s="157"/>
      <c r="BD38" s="157"/>
      <c r="BE38" s="159"/>
    </row>
    <row r="39" spans="1:57" s="161" customFormat="1" ht="12.75">
      <c r="A39" s="154"/>
      <c r="B39" s="99"/>
      <c r="C39" s="100"/>
      <c r="D39" s="101"/>
      <c r="E39" s="101"/>
      <c r="F39" s="101"/>
      <c r="G39" s="100"/>
      <c r="H39" s="100"/>
      <c r="I39" s="100"/>
      <c r="J39" s="100"/>
      <c r="K39" s="100"/>
      <c r="L39" s="100"/>
      <c r="M39" s="100"/>
      <c r="N39" s="102"/>
      <c r="O39" s="101"/>
      <c r="P39" s="103"/>
      <c r="Q39" s="99"/>
      <c r="R39" s="100"/>
      <c r="S39" s="100"/>
      <c r="T39" s="101"/>
      <c r="U39" s="103"/>
      <c r="V39" s="155"/>
      <c r="W39" s="156"/>
      <c r="X39" s="157"/>
      <c r="Y39" s="157"/>
      <c r="Z39" s="155"/>
      <c r="AA39" s="156"/>
      <c r="AB39" s="157"/>
      <c r="AC39" s="157"/>
      <c r="AD39" s="157"/>
      <c r="AE39" s="157"/>
      <c r="AF39" s="158"/>
      <c r="AG39" s="158"/>
      <c r="AH39" s="157"/>
      <c r="AI39" s="157"/>
      <c r="AJ39" s="157"/>
      <c r="AK39" s="157"/>
      <c r="AL39" s="157"/>
      <c r="AM39" s="158"/>
      <c r="AN39" s="157"/>
      <c r="AO39" s="157"/>
      <c r="AP39" s="157"/>
      <c r="AQ39" s="157"/>
      <c r="AR39" s="157"/>
      <c r="AS39" s="157"/>
      <c r="AT39" s="157"/>
      <c r="AU39" s="157"/>
      <c r="AV39" s="157"/>
      <c r="AW39" s="157"/>
      <c r="AX39" s="157"/>
      <c r="AY39" s="157"/>
      <c r="AZ39" s="157"/>
      <c r="BA39" s="157"/>
      <c r="BB39" s="157"/>
      <c r="BC39" s="157"/>
      <c r="BD39" s="157"/>
      <c r="BE39" s="159"/>
    </row>
    <row r="40" spans="1:57" s="161" customFormat="1" ht="12.75">
      <c r="A40" s="154"/>
      <c r="B40" s="99"/>
      <c r="C40" s="100"/>
      <c r="D40" s="101"/>
      <c r="E40" s="101"/>
      <c r="F40" s="101"/>
      <c r="G40" s="100"/>
      <c r="H40" s="100"/>
      <c r="I40" s="100"/>
      <c r="J40" s="100"/>
      <c r="K40" s="100"/>
      <c r="L40" s="100"/>
      <c r="M40" s="100"/>
      <c r="N40" s="102"/>
      <c r="O40" s="101"/>
      <c r="P40" s="103"/>
      <c r="Q40" s="99"/>
      <c r="R40" s="100"/>
      <c r="S40" s="100"/>
      <c r="T40" s="101"/>
      <c r="U40" s="103"/>
      <c r="V40" s="155"/>
      <c r="W40" s="156"/>
      <c r="X40" s="157"/>
      <c r="Y40" s="157"/>
      <c r="Z40" s="155"/>
      <c r="AA40" s="156"/>
      <c r="AB40" s="157"/>
      <c r="AC40" s="157"/>
      <c r="AD40" s="157"/>
      <c r="AE40" s="157"/>
      <c r="AF40" s="158"/>
      <c r="AG40" s="158"/>
      <c r="AH40" s="157"/>
      <c r="AI40" s="157"/>
      <c r="AJ40" s="157"/>
      <c r="AK40" s="157"/>
      <c r="AL40" s="157"/>
      <c r="AM40" s="158"/>
      <c r="AN40" s="157"/>
      <c r="AO40" s="157"/>
      <c r="AP40" s="157"/>
      <c r="AQ40" s="157"/>
      <c r="AR40" s="157"/>
      <c r="AS40" s="157"/>
      <c r="AT40" s="157"/>
      <c r="AU40" s="157"/>
      <c r="AV40" s="157"/>
      <c r="AW40" s="157"/>
      <c r="AX40" s="157"/>
      <c r="AY40" s="157"/>
      <c r="AZ40" s="157"/>
      <c r="BA40" s="157"/>
      <c r="BB40" s="157"/>
      <c r="BC40" s="157"/>
      <c r="BD40" s="157"/>
      <c r="BE40" s="159"/>
    </row>
    <row r="41" spans="1:57" s="161" customFormat="1" ht="12.75">
      <c r="A41" s="154"/>
      <c r="B41" s="99"/>
      <c r="C41" s="100"/>
      <c r="D41" s="101"/>
      <c r="E41" s="101"/>
      <c r="F41" s="101"/>
      <c r="G41" s="100"/>
      <c r="H41" s="100"/>
      <c r="I41" s="100"/>
      <c r="J41" s="100"/>
      <c r="K41" s="100"/>
      <c r="L41" s="100"/>
      <c r="M41" s="100"/>
      <c r="N41" s="102"/>
      <c r="O41" s="101"/>
      <c r="P41" s="103"/>
      <c r="Q41" s="99"/>
      <c r="R41" s="100"/>
      <c r="S41" s="100"/>
      <c r="T41" s="101"/>
      <c r="U41" s="103"/>
      <c r="V41" s="155"/>
      <c r="W41" s="156"/>
      <c r="X41" s="157"/>
      <c r="Y41" s="157"/>
      <c r="Z41" s="155"/>
      <c r="AA41" s="156"/>
      <c r="AB41" s="157"/>
      <c r="AC41" s="157"/>
      <c r="AD41" s="157"/>
      <c r="AE41" s="157"/>
      <c r="AF41" s="158"/>
      <c r="AG41" s="158"/>
      <c r="AH41" s="157"/>
      <c r="AI41" s="157"/>
      <c r="AJ41" s="157"/>
      <c r="AK41" s="157"/>
      <c r="AL41" s="157"/>
      <c r="AM41" s="158"/>
      <c r="AN41" s="157"/>
      <c r="AO41" s="157"/>
      <c r="AP41" s="157"/>
      <c r="AQ41" s="157"/>
      <c r="AR41" s="157"/>
      <c r="AS41" s="157"/>
      <c r="AT41" s="157"/>
      <c r="AU41" s="157"/>
      <c r="AV41" s="157"/>
      <c r="AW41" s="157"/>
      <c r="AX41" s="157"/>
      <c r="AY41" s="157"/>
      <c r="AZ41" s="157"/>
      <c r="BA41" s="157"/>
      <c r="BB41" s="157"/>
      <c r="BC41" s="157"/>
      <c r="BD41" s="157"/>
      <c r="BE41" s="159"/>
    </row>
    <row r="42" spans="1:57" s="161" customFormat="1" ht="12.75">
      <c r="A42" s="154"/>
      <c r="B42" s="99"/>
      <c r="C42" s="100"/>
      <c r="D42" s="101"/>
      <c r="E42" s="101"/>
      <c r="F42" s="101"/>
      <c r="G42" s="100"/>
      <c r="H42" s="100"/>
      <c r="I42" s="100"/>
      <c r="J42" s="100"/>
      <c r="K42" s="100"/>
      <c r="L42" s="100"/>
      <c r="M42" s="100"/>
      <c r="N42" s="102"/>
      <c r="O42" s="101"/>
      <c r="P42" s="103"/>
      <c r="Q42" s="99"/>
      <c r="R42" s="100"/>
      <c r="S42" s="102"/>
      <c r="T42" s="101"/>
      <c r="U42" s="103"/>
      <c r="V42" s="155"/>
      <c r="W42" s="156"/>
      <c r="X42" s="157"/>
      <c r="Y42" s="157"/>
      <c r="Z42" s="155"/>
      <c r="AA42" s="156"/>
      <c r="AB42" s="157"/>
      <c r="AC42" s="157"/>
      <c r="AD42" s="157"/>
      <c r="AE42" s="157"/>
      <c r="AF42" s="158"/>
      <c r="AG42" s="158"/>
      <c r="AH42" s="157"/>
      <c r="AI42" s="157"/>
      <c r="AJ42" s="157"/>
      <c r="AK42" s="157"/>
      <c r="AL42" s="157"/>
      <c r="AM42" s="158"/>
      <c r="AN42" s="157"/>
      <c r="AO42" s="157"/>
      <c r="AP42" s="157"/>
      <c r="AQ42" s="157"/>
      <c r="AR42" s="157"/>
      <c r="AS42" s="157"/>
      <c r="AT42" s="157"/>
      <c r="AU42" s="157"/>
      <c r="AV42" s="157"/>
      <c r="AW42" s="157"/>
      <c r="AX42" s="157"/>
      <c r="AY42" s="157"/>
      <c r="AZ42" s="157"/>
      <c r="BA42" s="157"/>
      <c r="BB42" s="157"/>
      <c r="BC42" s="157"/>
      <c r="BD42" s="157"/>
      <c r="BE42" s="159"/>
    </row>
    <row r="43" spans="1:57" s="161" customFormat="1" ht="12.75">
      <c r="A43" s="154"/>
      <c r="B43" s="99"/>
      <c r="C43" s="100"/>
      <c r="D43" s="101"/>
      <c r="E43" s="101"/>
      <c r="F43" s="101"/>
      <c r="G43" s="100"/>
      <c r="H43" s="100"/>
      <c r="I43" s="100"/>
      <c r="J43" s="100"/>
      <c r="K43" s="100"/>
      <c r="L43" s="100"/>
      <c r="M43" s="100"/>
      <c r="N43" s="102"/>
      <c r="O43" s="101"/>
      <c r="P43" s="103"/>
      <c r="Q43" s="99"/>
      <c r="R43" s="100"/>
      <c r="S43" s="100"/>
      <c r="T43" s="101"/>
      <c r="U43" s="103"/>
      <c r="V43" s="155"/>
      <c r="W43" s="156"/>
      <c r="X43" s="157"/>
      <c r="Y43" s="157"/>
      <c r="Z43" s="155"/>
      <c r="AA43" s="156"/>
      <c r="AB43" s="157"/>
      <c r="AC43" s="157"/>
      <c r="AD43" s="157"/>
      <c r="AE43" s="157"/>
      <c r="AF43" s="157"/>
      <c r="AG43" s="157"/>
      <c r="AH43" s="158"/>
      <c r="AI43" s="158"/>
      <c r="AJ43" s="157"/>
      <c r="AK43" s="157"/>
      <c r="AL43" s="157"/>
      <c r="AM43" s="157"/>
      <c r="AN43" s="157"/>
      <c r="AO43" s="157"/>
      <c r="AP43" s="157"/>
      <c r="AQ43" s="157"/>
      <c r="AR43" s="157"/>
      <c r="AS43" s="157"/>
      <c r="AT43" s="157"/>
      <c r="AU43" s="157"/>
      <c r="AV43" s="157"/>
      <c r="AW43" s="157"/>
      <c r="AX43" s="157"/>
      <c r="AY43" s="157"/>
      <c r="AZ43" s="157"/>
      <c r="BA43" s="157"/>
      <c r="BB43" s="157"/>
      <c r="BC43" s="157"/>
      <c r="BD43" s="157"/>
      <c r="BE43" s="159"/>
    </row>
    <row r="44" spans="1:57" s="161" customFormat="1" ht="12.75">
      <c r="A44" s="154"/>
      <c r="B44" s="99"/>
      <c r="C44" s="100"/>
      <c r="D44" s="101"/>
      <c r="E44" s="101"/>
      <c r="F44" s="101"/>
      <c r="G44" s="100"/>
      <c r="H44" s="100"/>
      <c r="I44" s="100"/>
      <c r="J44" s="100"/>
      <c r="K44" s="100"/>
      <c r="L44" s="100"/>
      <c r="M44" s="100"/>
      <c r="N44" s="102"/>
      <c r="O44" s="101"/>
      <c r="P44" s="103"/>
      <c r="Q44" s="99"/>
      <c r="R44" s="100"/>
      <c r="S44" s="100"/>
      <c r="T44" s="101"/>
      <c r="U44" s="103"/>
      <c r="V44" s="155"/>
      <c r="W44" s="156"/>
      <c r="X44" s="157"/>
      <c r="Y44" s="157"/>
      <c r="Z44" s="155"/>
      <c r="AA44" s="156"/>
      <c r="AB44" s="157"/>
      <c r="AC44" s="157"/>
      <c r="AD44" s="157"/>
      <c r="AE44" s="157"/>
      <c r="AF44" s="157"/>
      <c r="AG44" s="157"/>
      <c r="AH44" s="158"/>
      <c r="AI44" s="158"/>
      <c r="AJ44" s="157"/>
      <c r="AK44" s="157"/>
      <c r="AL44" s="157"/>
      <c r="AM44" s="157"/>
      <c r="AN44" s="157"/>
      <c r="AO44" s="157"/>
      <c r="AP44" s="157"/>
      <c r="AQ44" s="157"/>
      <c r="AR44" s="157"/>
      <c r="AS44" s="157"/>
      <c r="AT44" s="157"/>
      <c r="AU44" s="157"/>
      <c r="AV44" s="157"/>
      <c r="AW44" s="157"/>
      <c r="AX44" s="157"/>
      <c r="AY44" s="157"/>
      <c r="AZ44" s="157"/>
      <c r="BA44" s="157"/>
      <c r="BB44" s="157"/>
      <c r="BC44" s="157"/>
      <c r="BD44" s="157"/>
      <c r="BE44" s="159"/>
    </row>
    <row r="45" spans="1:57" s="161" customFormat="1" ht="12.75">
      <c r="A45" s="154"/>
      <c r="B45" s="99"/>
      <c r="C45" s="100"/>
      <c r="D45" s="101"/>
      <c r="E45" s="101"/>
      <c r="F45" s="101"/>
      <c r="G45" s="100"/>
      <c r="H45" s="100"/>
      <c r="I45" s="100"/>
      <c r="J45" s="100"/>
      <c r="K45" s="100"/>
      <c r="L45" s="100"/>
      <c r="M45" s="100"/>
      <c r="N45" s="102"/>
      <c r="O45" s="101"/>
      <c r="P45" s="103"/>
      <c r="Q45" s="99"/>
      <c r="R45" s="100"/>
      <c r="S45" s="100"/>
      <c r="T45" s="101"/>
      <c r="U45" s="103"/>
      <c r="V45" s="155"/>
      <c r="W45" s="156"/>
      <c r="X45" s="157"/>
      <c r="Y45" s="157"/>
      <c r="Z45" s="155"/>
      <c r="AA45" s="156"/>
      <c r="AB45" s="157"/>
      <c r="AC45" s="157"/>
      <c r="AD45" s="157"/>
      <c r="AE45" s="157"/>
      <c r="AF45" s="157"/>
      <c r="AG45" s="157"/>
      <c r="AH45" s="158"/>
      <c r="AI45" s="158"/>
      <c r="AJ45" s="157"/>
      <c r="AK45" s="157"/>
      <c r="AL45" s="157"/>
      <c r="AM45" s="157"/>
      <c r="AN45" s="157"/>
      <c r="AO45" s="157"/>
      <c r="AP45" s="157"/>
      <c r="AQ45" s="157"/>
      <c r="AR45" s="157"/>
      <c r="AS45" s="157"/>
      <c r="AT45" s="157"/>
      <c r="AU45" s="157"/>
      <c r="AV45" s="157"/>
      <c r="AW45" s="157"/>
      <c r="AX45" s="157"/>
      <c r="AY45" s="157"/>
      <c r="AZ45" s="157"/>
      <c r="BA45" s="157"/>
      <c r="BB45" s="157"/>
      <c r="BC45" s="157"/>
      <c r="BD45" s="157"/>
      <c r="BE45" s="159"/>
    </row>
    <row r="46" spans="1:57" s="161" customFormat="1" ht="12.75">
      <c r="A46" s="154"/>
      <c r="B46" s="99"/>
      <c r="C46" s="100"/>
      <c r="D46" s="101"/>
      <c r="E46" s="101"/>
      <c r="F46" s="101"/>
      <c r="G46" s="100"/>
      <c r="H46" s="100"/>
      <c r="I46" s="100"/>
      <c r="J46" s="100"/>
      <c r="K46" s="100"/>
      <c r="L46" s="100"/>
      <c r="M46" s="100"/>
      <c r="N46" s="102"/>
      <c r="O46" s="101"/>
      <c r="P46" s="103"/>
      <c r="Q46" s="99"/>
      <c r="R46" s="100"/>
      <c r="S46" s="100"/>
      <c r="T46" s="101"/>
      <c r="U46" s="103"/>
      <c r="V46" s="155"/>
      <c r="W46" s="156"/>
      <c r="X46" s="157"/>
      <c r="Y46" s="157"/>
      <c r="Z46" s="155"/>
      <c r="AA46" s="156"/>
      <c r="AB46" s="157"/>
      <c r="AC46" s="157"/>
      <c r="AD46" s="157"/>
      <c r="AE46" s="157"/>
      <c r="AF46" s="157"/>
      <c r="AG46" s="157"/>
      <c r="AH46" s="158"/>
      <c r="AI46" s="158"/>
      <c r="AJ46" s="157"/>
      <c r="AK46" s="157"/>
      <c r="AL46" s="157"/>
      <c r="AM46" s="157"/>
      <c r="AN46" s="157"/>
      <c r="AO46" s="157"/>
      <c r="AP46" s="157"/>
      <c r="AQ46" s="157"/>
      <c r="AR46" s="157"/>
      <c r="AS46" s="157"/>
      <c r="AT46" s="157"/>
      <c r="AU46" s="157"/>
      <c r="AV46" s="157"/>
      <c r="AW46" s="157"/>
      <c r="AX46" s="157"/>
      <c r="AY46" s="157"/>
      <c r="AZ46" s="157"/>
      <c r="BA46" s="157"/>
      <c r="BB46" s="157"/>
      <c r="BC46" s="157"/>
      <c r="BD46" s="157"/>
      <c r="BE46" s="159"/>
    </row>
    <row r="47" spans="1:57" s="161" customFormat="1" ht="12.75">
      <c r="A47" s="154"/>
      <c r="B47" s="99"/>
      <c r="C47" s="100"/>
      <c r="D47" s="101"/>
      <c r="E47" s="101"/>
      <c r="F47" s="101"/>
      <c r="G47" s="100"/>
      <c r="H47" s="100"/>
      <c r="I47" s="100"/>
      <c r="J47" s="100"/>
      <c r="K47" s="100"/>
      <c r="L47" s="100"/>
      <c r="M47" s="100"/>
      <c r="N47" s="102"/>
      <c r="O47" s="101"/>
      <c r="P47" s="103"/>
      <c r="Q47" s="99"/>
      <c r="R47" s="100"/>
      <c r="S47" s="100"/>
      <c r="T47" s="101"/>
      <c r="U47" s="103"/>
      <c r="V47" s="155"/>
      <c r="W47" s="156"/>
      <c r="X47" s="157"/>
      <c r="Y47" s="157"/>
      <c r="Z47" s="155"/>
      <c r="AA47" s="156"/>
      <c r="AB47" s="157"/>
      <c r="AC47" s="157"/>
      <c r="AD47" s="157"/>
      <c r="AE47" s="157"/>
      <c r="AF47" s="157"/>
      <c r="AG47" s="157"/>
      <c r="AH47" s="158"/>
      <c r="AI47" s="158"/>
      <c r="AJ47" s="157"/>
      <c r="AK47" s="157"/>
      <c r="AL47" s="157"/>
      <c r="AM47" s="157"/>
      <c r="AN47" s="157"/>
      <c r="AO47" s="157"/>
      <c r="AP47" s="157"/>
      <c r="AQ47" s="157"/>
      <c r="AR47" s="157"/>
      <c r="AS47" s="157"/>
      <c r="AT47" s="157"/>
      <c r="AU47" s="157"/>
      <c r="AV47" s="157"/>
      <c r="AW47" s="157"/>
      <c r="AX47" s="157"/>
      <c r="AY47" s="157"/>
      <c r="AZ47" s="157"/>
      <c r="BA47" s="157"/>
      <c r="BB47" s="157"/>
      <c r="BC47" s="157"/>
      <c r="BD47" s="157"/>
      <c r="BE47" s="159"/>
    </row>
    <row r="48" spans="1:57" s="162" customFormat="1" ht="12.75">
      <c r="A48" s="154"/>
      <c r="B48" s="99"/>
      <c r="C48" s="100"/>
      <c r="D48" s="101"/>
      <c r="E48" s="101"/>
      <c r="F48" s="101"/>
      <c r="G48" s="100"/>
      <c r="H48" s="100"/>
      <c r="I48" s="100"/>
      <c r="J48" s="100"/>
      <c r="K48" s="100"/>
      <c r="L48" s="100"/>
      <c r="M48" s="100"/>
      <c r="N48" s="102"/>
      <c r="O48" s="101"/>
      <c r="P48" s="103"/>
      <c r="Q48" s="99"/>
      <c r="R48" s="100"/>
      <c r="S48" s="100"/>
      <c r="T48" s="101"/>
      <c r="U48" s="103"/>
      <c r="V48" s="155"/>
      <c r="W48" s="156"/>
      <c r="X48" s="157"/>
      <c r="Y48" s="157"/>
      <c r="Z48" s="155"/>
      <c r="AA48" s="156"/>
      <c r="AB48" s="157"/>
      <c r="AC48" s="157"/>
      <c r="AD48" s="157"/>
      <c r="AE48" s="157"/>
      <c r="AF48" s="157"/>
      <c r="AG48" s="157"/>
      <c r="AH48" s="158"/>
      <c r="AI48" s="158"/>
      <c r="AJ48" s="157"/>
      <c r="AK48" s="157"/>
      <c r="AL48" s="157"/>
      <c r="AM48" s="157"/>
      <c r="AN48" s="157"/>
      <c r="AO48" s="157"/>
      <c r="AP48" s="157"/>
      <c r="AQ48" s="157"/>
      <c r="AR48" s="157"/>
      <c r="AS48" s="157"/>
      <c r="AT48" s="157"/>
      <c r="AU48" s="157"/>
      <c r="AV48" s="157"/>
      <c r="AW48" s="157"/>
      <c r="AX48" s="157"/>
      <c r="AY48" s="157"/>
      <c r="AZ48" s="157"/>
      <c r="BA48" s="157"/>
      <c r="BB48" s="157"/>
      <c r="BC48" s="157"/>
      <c r="BD48" s="157"/>
      <c r="BE48" s="159"/>
    </row>
    <row r="49" spans="1:57" s="161" customFormat="1" ht="12.75">
      <c r="A49" s="154"/>
      <c r="B49" s="99"/>
      <c r="C49" s="100"/>
      <c r="D49" s="101"/>
      <c r="E49" s="101"/>
      <c r="F49" s="101"/>
      <c r="G49" s="100"/>
      <c r="H49" s="100"/>
      <c r="I49" s="100"/>
      <c r="J49" s="100"/>
      <c r="K49" s="100"/>
      <c r="L49" s="100"/>
      <c r="M49" s="100"/>
      <c r="N49" s="102"/>
      <c r="O49" s="101"/>
      <c r="P49" s="103"/>
      <c r="Q49" s="99"/>
      <c r="R49" s="100"/>
      <c r="S49" s="100"/>
      <c r="T49" s="101"/>
      <c r="U49" s="103"/>
      <c r="V49" s="155"/>
      <c r="W49" s="156"/>
      <c r="X49" s="157"/>
      <c r="Y49" s="157"/>
      <c r="Z49" s="155"/>
      <c r="AA49" s="156"/>
      <c r="AB49" s="157"/>
      <c r="AC49" s="157"/>
      <c r="AD49" s="157"/>
      <c r="AE49" s="157"/>
      <c r="AF49" s="157"/>
      <c r="AG49" s="157"/>
      <c r="AH49" s="158"/>
      <c r="AI49" s="158"/>
      <c r="AJ49" s="157"/>
      <c r="AK49" s="157"/>
      <c r="AL49" s="157"/>
      <c r="AM49" s="157"/>
      <c r="AN49" s="157"/>
      <c r="AO49" s="157"/>
      <c r="AP49" s="157"/>
      <c r="AQ49" s="157"/>
      <c r="AR49" s="157"/>
      <c r="AS49" s="157"/>
      <c r="AT49" s="157"/>
      <c r="AU49" s="157"/>
      <c r="AV49" s="157"/>
      <c r="AW49" s="157"/>
      <c r="AX49" s="157"/>
      <c r="AY49" s="157"/>
      <c r="AZ49" s="157"/>
      <c r="BA49" s="157"/>
      <c r="BB49" s="157"/>
      <c r="BC49" s="157"/>
      <c r="BD49" s="157"/>
      <c r="BE49" s="159"/>
    </row>
    <row r="50" spans="1:57" s="161" customFormat="1" ht="12.75">
      <c r="A50" s="154"/>
      <c r="B50" s="99"/>
      <c r="C50" s="100"/>
      <c r="D50" s="101"/>
      <c r="E50" s="101"/>
      <c r="F50" s="101"/>
      <c r="G50" s="100"/>
      <c r="H50" s="100"/>
      <c r="I50" s="100"/>
      <c r="J50" s="100"/>
      <c r="K50" s="100"/>
      <c r="L50" s="100"/>
      <c r="M50" s="100"/>
      <c r="N50" s="102"/>
      <c r="O50" s="101"/>
      <c r="P50" s="103"/>
      <c r="Q50" s="99"/>
      <c r="R50" s="100"/>
      <c r="S50" s="100"/>
      <c r="T50" s="101"/>
      <c r="U50" s="103"/>
      <c r="V50" s="155"/>
      <c r="W50" s="156"/>
      <c r="X50" s="157"/>
      <c r="Y50" s="157"/>
      <c r="Z50" s="155"/>
      <c r="AA50" s="156"/>
      <c r="AB50" s="157"/>
      <c r="AC50" s="157"/>
      <c r="AD50" s="157"/>
      <c r="AE50" s="157"/>
      <c r="AF50" s="157"/>
      <c r="AG50" s="157"/>
      <c r="AH50" s="158"/>
      <c r="AI50" s="158"/>
      <c r="AJ50" s="157"/>
      <c r="AK50" s="157"/>
      <c r="AL50" s="157"/>
      <c r="AM50" s="157"/>
      <c r="AN50" s="157"/>
      <c r="AO50" s="157"/>
      <c r="AP50" s="157"/>
      <c r="AQ50" s="157"/>
      <c r="AR50" s="157"/>
      <c r="AS50" s="157"/>
      <c r="AT50" s="157"/>
      <c r="AU50" s="157"/>
      <c r="AV50" s="157"/>
      <c r="AW50" s="157"/>
      <c r="AX50" s="157"/>
      <c r="AY50" s="157"/>
      <c r="AZ50" s="157"/>
      <c r="BA50" s="157"/>
      <c r="BB50" s="157"/>
      <c r="BC50" s="157"/>
      <c r="BD50" s="157"/>
      <c r="BE50" s="159"/>
    </row>
    <row r="51" spans="1:57" s="161" customFormat="1" ht="12.75">
      <c r="A51" s="154"/>
      <c r="B51" s="99"/>
      <c r="C51" s="100"/>
      <c r="D51" s="101"/>
      <c r="E51" s="101"/>
      <c r="F51" s="101"/>
      <c r="G51" s="100"/>
      <c r="H51" s="100"/>
      <c r="I51" s="100"/>
      <c r="J51" s="100"/>
      <c r="K51" s="100"/>
      <c r="L51" s="100"/>
      <c r="M51" s="100"/>
      <c r="N51" s="102"/>
      <c r="O51" s="101"/>
      <c r="P51" s="103"/>
      <c r="Q51" s="99"/>
      <c r="R51" s="100"/>
      <c r="S51" s="100"/>
      <c r="T51" s="101"/>
      <c r="U51" s="103"/>
      <c r="V51" s="155"/>
      <c r="W51" s="156"/>
      <c r="X51" s="157"/>
      <c r="Y51" s="157"/>
      <c r="Z51" s="155"/>
      <c r="AA51" s="156"/>
      <c r="AB51" s="157"/>
      <c r="AC51" s="157"/>
      <c r="AD51" s="157"/>
      <c r="AE51" s="157"/>
      <c r="AF51" s="157"/>
      <c r="AG51" s="157"/>
      <c r="AH51" s="158"/>
      <c r="AI51" s="158"/>
      <c r="AJ51" s="157"/>
      <c r="AK51" s="157"/>
      <c r="AL51" s="157"/>
      <c r="AM51" s="157"/>
      <c r="AN51" s="157"/>
      <c r="AO51" s="157"/>
      <c r="AP51" s="157"/>
      <c r="AQ51" s="157"/>
      <c r="AR51" s="157"/>
      <c r="AS51" s="157"/>
      <c r="AT51" s="157"/>
      <c r="AU51" s="157"/>
      <c r="AV51" s="157"/>
      <c r="AW51" s="157"/>
      <c r="AX51" s="157"/>
      <c r="AY51" s="157"/>
      <c r="AZ51" s="157"/>
      <c r="BA51" s="157"/>
      <c r="BB51" s="157"/>
      <c r="BC51" s="157"/>
      <c r="BD51" s="157"/>
      <c r="BE51" s="159"/>
    </row>
    <row r="52" spans="1:57" s="161" customFormat="1" ht="12.75">
      <c r="A52" s="154"/>
      <c r="B52" s="99"/>
      <c r="C52" s="100"/>
      <c r="D52" s="101"/>
      <c r="E52" s="101"/>
      <c r="F52" s="101"/>
      <c r="G52" s="100"/>
      <c r="H52" s="100"/>
      <c r="I52" s="100"/>
      <c r="J52" s="100"/>
      <c r="K52" s="100"/>
      <c r="L52" s="100"/>
      <c r="M52" s="100"/>
      <c r="N52" s="102"/>
      <c r="O52" s="101"/>
      <c r="P52" s="103"/>
      <c r="Q52" s="99"/>
      <c r="R52" s="100"/>
      <c r="S52" s="100"/>
      <c r="T52" s="101"/>
      <c r="U52" s="103"/>
      <c r="V52" s="155"/>
      <c r="W52" s="156"/>
      <c r="X52" s="157"/>
      <c r="Y52" s="157"/>
      <c r="Z52" s="155"/>
      <c r="AA52" s="156"/>
      <c r="AB52" s="157"/>
      <c r="AC52" s="157"/>
      <c r="AD52" s="157"/>
      <c r="AE52" s="157"/>
      <c r="AF52" s="157"/>
      <c r="AG52" s="157"/>
      <c r="AH52" s="158"/>
      <c r="AI52" s="158"/>
      <c r="AJ52" s="157"/>
      <c r="AK52" s="157"/>
      <c r="AL52" s="157"/>
      <c r="AM52" s="157"/>
      <c r="AN52" s="157"/>
      <c r="AO52" s="157"/>
      <c r="AP52" s="157"/>
      <c r="AQ52" s="157"/>
      <c r="AR52" s="157"/>
      <c r="AS52" s="157"/>
      <c r="AT52" s="157"/>
      <c r="AU52" s="157"/>
      <c r="AV52" s="157"/>
      <c r="AW52" s="157"/>
      <c r="AX52" s="157"/>
      <c r="AY52" s="157"/>
      <c r="AZ52" s="157"/>
      <c r="BA52" s="157"/>
      <c r="BB52" s="157"/>
      <c r="BC52" s="157"/>
      <c r="BD52" s="157"/>
      <c r="BE52" s="159"/>
    </row>
    <row r="53" spans="1:57" s="161" customFormat="1" ht="12.75">
      <c r="A53" s="154"/>
      <c r="B53" s="99"/>
      <c r="C53" s="100"/>
      <c r="D53" s="101"/>
      <c r="E53" s="101"/>
      <c r="F53" s="101"/>
      <c r="G53" s="100"/>
      <c r="H53" s="100"/>
      <c r="I53" s="100"/>
      <c r="J53" s="100"/>
      <c r="K53" s="100"/>
      <c r="L53" s="100"/>
      <c r="M53" s="100"/>
      <c r="N53" s="102"/>
      <c r="O53" s="101"/>
      <c r="P53" s="103"/>
      <c r="Q53" s="99"/>
      <c r="R53" s="100"/>
      <c r="S53" s="100"/>
      <c r="T53" s="101"/>
      <c r="U53" s="103"/>
      <c r="V53" s="155"/>
      <c r="W53" s="156"/>
      <c r="X53" s="157"/>
      <c r="Y53" s="157"/>
      <c r="Z53" s="155"/>
      <c r="AA53" s="156"/>
      <c r="AB53" s="157"/>
      <c r="AC53" s="157"/>
      <c r="AD53" s="157"/>
      <c r="AE53" s="157"/>
      <c r="AF53" s="157"/>
      <c r="AG53" s="157"/>
      <c r="AH53" s="158"/>
      <c r="AI53" s="158"/>
      <c r="AJ53" s="157"/>
      <c r="AK53" s="157"/>
      <c r="AL53" s="157"/>
      <c r="AM53" s="157"/>
      <c r="AN53" s="157"/>
      <c r="AO53" s="157"/>
      <c r="AP53" s="157"/>
      <c r="AQ53" s="157"/>
      <c r="AR53" s="157"/>
      <c r="AS53" s="157"/>
      <c r="AT53" s="157"/>
      <c r="AU53" s="157"/>
      <c r="AV53" s="157"/>
      <c r="AW53" s="157"/>
      <c r="AX53" s="157"/>
      <c r="AY53" s="157"/>
      <c r="AZ53" s="157"/>
      <c r="BA53" s="157"/>
      <c r="BB53" s="157"/>
      <c r="BC53" s="157"/>
      <c r="BD53" s="157"/>
      <c r="BE53" s="159"/>
    </row>
    <row r="54" spans="1:57" s="161" customFormat="1" ht="12.75">
      <c r="A54" s="154"/>
      <c r="B54" s="99"/>
      <c r="C54" s="100"/>
      <c r="D54" s="101"/>
      <c r="E54" s="101"/>
      <c r="F54" s="101"/>
      <c r="G54" s="100"/>
      <c r="H54" s="100"/>
      <c r="I54" s="100"/>
      <c r="J54" s="100"/>
      <c r="K54" s="100"/>
      <c r="L54" s="100"/>
      <c r="M54" s="100"/>
      <c r="N54" s="102"/>
      <c r="O54" s="101"/>
      <c r="P54" s="103"/>
      <c r="Q54" s="99"/>
      <c r="R54" s="100"/>
      <c r="S54" s="100"/>
      <c r="T54" s="101"/>
      <c r="U54" s="103"/>
      <c r="V54" s="155"/>
      <c r="W54" s="156"/>
      <c r="X54" s="157"/>
      <c r="Y54" s="157"/>
      <c r="Z54" s="155"/>
      <c r="AA54" s="156"/>
      <c r="AB54" s="157"/>
      <c r="AC54" s="157"/>
      <c r="AD54" s="157"/>
      <c r="AE54" s="157"/>
      <c r="AF54" s="157"/>
      <c r="AG54" s="157"/>
      <c r="AH54" s="158"/>
      <c r="AI54" s="158"/>
      <c r="AJ54" s="157"/>
      <c r="AK54" s="157"/>
      <c r="AL54" s="157"/>
      <c r="AM54" s="157"/>
      <c r="AN54" s="157"/>
      <c r="AO54" s="157"/>
      <c r="AP54" s="157"/>
      <c r="AQ54" s="157"/>
      <c r="AR54" s="157"/>
      <c r="AS54" s="157"/>
      <c r="AT54" s="157"/>
      <c r="AU54" s="157"/>
      <c r="AV54" s="157"/>
      <c r="AW54" s="157"/>
      <c r="AX54" s="157"/>
      <c r="AY54" s="157"/>
      <c r="AZ54" s="157"/>
      <c r="BA54" s="157"/>
      <c r="BB54" s="157"/>
      <c r="BC54" s="157"/>
      <c r="BD54" s="157"/>
      <c r="BE54" s="159"/>
    </row>
    <row r="55" spans="1:57" s="161" customFormat="1" ht="12.75">
      <c r="A55" s="154"/>
      <c r="B55" s="99"/>
      <c r="C55" s="100"/>
      <c r="D55" s="101"/>
      <c r="E55" s="101"/>
      <c r="F55" s="101"/>
      <c r="G55" s="100"/>
      <c r="H55" s="100"/>
      <c r="I55" s="100"/>
      <c r="J55" s="100"/>
      <c r="K55" s="100"/>
      <c r="L55" s="100"/>
      <c r="M55" s="100"/>
      <c r="N55" s="102"/>
      <c r="O55" s="101"/>
      <c r="P55" s="103"/>
      <c r="Q55" s="99"/>
      <c r="R55" s="100"/>
      <c r="S55" s="100"/>
      <c r="T55" s="101"/>
      <c r="U55" s="103"/>
      <c r="V55" s="155"/>
      <c r="W55" s="156"/>
      <c r="X55" s="157"/>
      <c r="Y55" s="157"/>
      <c r="Z55" s="155"/>
      <c r="AA55" s="156"/>
      <c r="AB55" s="157"/>
      <c r="AC55" s="157"/>
      <c r="AD55" s="157"/>
      <c r="AE55" s="157"/>
      <c r="AF55" s="157"/>
      <c r="AG55" s="157"/>
      <c r="AH55" s="158"/>
      <c r="AI55" s="158"/>
      <c r="AJ55" s="157"/>
      <c r="AK55" s="157"/>
      <c r="AL55" s="157"/>
      <c r="AM55" s="157"/>
      <c r="AN55" s="157"/>
      <c r="AO55" s="157"/>
      <c r="AP55" s="157"/>
      <c r="AQ55" s="157"/>
      <c r="AR55" s="157"/>
      <c r="AS55" s="157"/>
      <c r="AT55" s="157"/>
      <c r="AU55" s="157"/>
      <c r="AV55" s="157"/>
      <c r="AW55" s="157"/>
      <c r="AX55" s="157"/>
      <c r="AY55" s="157"/>
      <c r="AZ55" s="157"/>
      <c r="BA55" s="157"/>
      <c r="BB55" s="157"/>
      <c r="BC55" s="157"/>
      <c r="BD55" s="157"/>
      <c r="BE55" s="159"/>
    </row>
    <row r="56" spans="1:57" s="161" customFormat="1" ht="12.75">
      <c r="A56" s="154"/>
      <c r="B56" s="99"/>
      <c r="C56" s="100"/>
      <c r="D56" s="101"/>
      <c r="E56" s="101"/>
      <c r="F56" s="101"/>
      <c r="G56" s="100"/>
      <c r="H56" s="100"/>
      <c r="I56" s="100"/>
      <c r="J56" s="100"/>
      <c r="K56" s="100"/>
      <c r="L56" s="100"/>
      <c r="M56" s="100"/>
      <c r="N56" s="102"/>
      <c r="O56" s="101"/>
      <c r="P56" s="103"/>
      <c r="Q56" s="99"/>
      <c r="R56" s="100"/>
      <c r="S56" s="102"/>
      <c r="T56" s="101"/>
      <c r="U56" s="103"/>
      <c r="V56" s="155"/>
      <c r="W56" s="156"/>
      <c r="X56" s="157"/>
      <c r="Y56" s="157"/>
      <c r="Z56" s="155"/>
      <c r="AA56" s="156"/>
      <c r="AB56" s="157"/>
      <c r="AC56" s="157"/>
      <c r="AD56" s="157"/>
      <c r="AE56" s="157"/>
      <c r="AF56" s="157"/>
      <c r="AG56" s="157"/>
      <c r="AH56" s="158"/>
      <c r="AI56" s="158"/>
      <c r="AJ56" s="157"/>
      <c r="AK56" s="157"/>
      <c r="AL56" s="157"/>
      <c r="AM56" s="157"/>
      <c r="AN56" s="157"/>
      <c r="AO56" s="157"/>
      <c r="AP56" s="157"/>
      <c r="AQ56" s="157"/>
      <c r="AR56" s="157"/>
      <c r="AS56" s="157"/>
      <c r="AT56" s="157"/>
      <c r="AU56" s="157"/>
      <c r="AV56" s="157"/>
      <c r="AW56" s="157"/>
      <c r="AX56" s="157"/>
      <c r="AY56" s="157"/>
      <c r="AZ56" s="157"/>
      <c r="BA56" s="157"/>
      <c r="BB56" s="157"/>
      <c r="BC56" s="157"/>
      <c r="BD56" s="157"/>
      <c r="BE56" s="159"/>
    </row>
    <row r="57" spans="1:57" s="161" customFormat="1" ht="12.75">
      <c r="A57" s="154"/>
      <c r="B57" s="99"/>
      <c r="C57" s="100"/>
      <c r="D57" s="101"/>
      <c r="E57" s="101"/>
      <c r="F57" s="101"/>
      <c r="G57" s="100"/>
      <c r="H57" s="100"/>
      <c r="I57" s="100"/>
      <c r="J57" s="100"/>
      <c r="K57" s="100"/>
      <c r="L57" s="100"/>
      <c r="M57" s="100"/>
      <c r="N57" s="102"/>
      <c r="O57" s="101"/>
      <c r="P57" s="103"/>
      <c r="Q57" s="99"/>
      <c r="R57" s="100"/>
      <c r="S57" s="102"/>
      <c r="T57" s="101"/>
      <c r="U57" s="103"/>
      <c r="V57" s="155"/>
      <c r="W57" s="156"/>
      <c r="X57" s="157"/>
      <c r="Y57" s="157"/>
      <c r="Z57" s="155"/>
      <c r="AA57" s="156"/>
      <c r="AB57" s="157"/>
      <c r="AC57" s="157"/>
      <c r="AD57" s="157"/>
      <c r="AE57" s="157"/>
      <c r="AF57" s="157"/>
      <c r="AG57" s="157"/>
      <c r="AH57" s="158"/>
      <c r="AI57" s="158"/>
      <c r="AJ57" s="157"/>
      <c r="AK57" s="157"/>
      <c r="AL57" s="157"/>
      <c r="AM57" s="157"/>
      <c r="AN57" s="157"/>
      <c r="AO57" s="157"/>
      <c r="AP57" s="157"/>
      <c r="AQ57" s="157"/>
      <c r="AR57" s="157"/>
      <c r="AS57" s="157"/>
      <c r="AT57" s="157"/>
      <c r="AU57" s="157"/>
      <c r="AV57" s="157"/>
      <c r="AW57" s="157"/>
      <c r="AX57" s="157"/>
      <c r="AY57" s="157"/>
      <c r="AZ57" s="157"/>
      <c r="BA57" s="157"/>
      <c r="BB57" s="157"/>
      <c r="BC57" s="157"/>
      <c r="BD57" s="157"/>
      <c r="BE57" s="159"/>
    </row>
    <row r="58" spans="1:57" s="161" customFormat="1" ht="12.75">
      <c r="A58" s="154"/>
      <c r="B58" s="99"/>
      <c r="C58" s="100"/>
      <c r="D58" s="101"/>
      <c r="E58" s="101"/>
      <c r="F58" s="101"/>
      <c r="G58" s="100"/>
      <c r="H58" s="100"/>
      <c r="I58" s="100"/>
      <c r="J58" s="100"/>
      <c r="K58" s="100"/>
      <c r="L58" s="100"/>
      <c r="M58" s="100"/>
      <c r="N58" s="102"/>
      <c r="O58" s="101"/>
      <c r="P58" s="103"/>
      <c r="Q58" s="99"/>
      <c r="R58" s="100"/>
      <c r="S58" s="100"/>
      <c r="T58" s="101"/>
      <c r="U58" s="103"/>
      <c r="V58" s="155"/>
      <c r="W58" s="156"/>
      <c r="X58" s="157"/>
      <c r="Y58" s="157"/>
      <c r="Z58" s="155"/>
      <c r="AA58" s="156"/>
      <c r="AB58" s="157"/>
      <c r="AC58" s="157"/>
      <c r="AD58" s="157"/>
      <c r="AE58" s="157"/>
      <c r="AF58" s="157"/>
      <c r="AG58" s="157"/>
      <c r="AH58" s="157"/>
      <c r="AI58" s="157"/>
      <c r="AJ58" s="157"/>
      <c r="AK58" s="157"/>
      <c r="AL58" s="157"/>
      <c r="AM58" s="158"/>
      <c r="AN58" s="157"/>
      <c r="AO58" s="157"/>
      <c r="AP58" s="157"/>
      <c r="AQ58" s="157"/>
      <c r="AR58" s="158"/>
      <c r="AS58" s="158"/>
      <c r="AT58" s="157"/>
      <c r="AU58" s="157"/>
      <c r="AV58" s="157"/>
      <c r="AW58" s="157"/>
      <c r="AX58" s="157"/>
      <c r="AY58" s="157"/>
      <c r="AZ58" s="157"/>
      <c r="BA58" s="157"/>
      <c r="BB58" s="157"/>
      <c r="BC58" s="157"/>
      <c r="BD58" s="157"/>
      <c r="BE58" s="159"/>
    </row>
    <row r="59" spans="1:57" s="161" customFormat="1" ht="12.75">
      <c r="A59" s="154"/>
      <c r="B59" s="99"/>
      <c r="C59" s="100"/>
      <c r="D59" s="101"/>
      <c r="E59" s="101"/>
      <c r="F59" s="101"/>
      <c r="G59" s="100"/>
      <c r="H59" s="100"/>
      <c r="I59" s="100"/>
      <c r="J59" s="100"/>
      <c r="K59" s="100"/>
      <c r="L59" s="100"/>
      <c r="M59" s="100"/>
      <c r="N59" s="102"/>
      <c r="O59" s="101"/>
      <c r="P59" s="103"/>
      <c r="Q59" s="99"/>
      <c r="R59" s="100"/>
      <c r="S59" s="100"/>
      <c r="T59" s="101"/>
      <c r="U59" s="103"/>
      <c r="V59" s="155"/>
      <c r="W59" s="156"/>
      <c r="X59" s="157"/>
      <c r="Y59" s="157"/>
      <c r="Z59" s="155"/>
      <c r="AA59" s="156"/>
      <c r="AB59" s="157"/>
      <c r="AC59" s="157"/>
      <c r="AD59" s="157"/>
      <c r="AE59" s="157"/>
      <c r="AF59" s="157"/>
      <c r="AG59" s="157"/>
      <c r="AH59" s="157"/>
      <c r="AI59" s="157"/>
      <c r="AJ59" s="157"/>
      <c r="AK59" s="157"/>
      <c r="AL59" s="157"/>
      <c r="AM59" s="158"/>
      <c r="AN59" s="157"/>
      <c r="AO59" s="157"/>
      <c r="AP59" s="157"/>
      <c r="AQ59" s="157"/>
      <c r="AR59" s="158"/>
      <c r="AS59" s="158"/>
      <c r="AT59" s="157"/>
      <c r="AU59" s="157"/>
      <c r="AV59" s="157"/>
      <c r="AW59" s="157"/>
      <c r="AX59" s="157"/>
      <c r="AY59" s="157"/>
      <c r="AZ59" s="157"/>
      <c r="BA59" s="157"/>
      <c r="BB59" s="157"/>
      <c r="BC59" s="157"/>
      <c r="BD59" s="157"/>
      <c r="BE59" s="159"/>
    </row>
    <row r="60" spans="1:57" s="161" customFormat="1" ht="12.75">
      <c r="A60" s="154"/>
      <c r="B60" s="99"/>
      <c r="C60" s="100"/>
      <c r="D60" s="101"/>
      <c r="E60" s="101"/>
      <c r="F60" s="101"/>
      <c r="G60" s="100"/>
      <c r="H60" s="100"/>
      <c r="I60" s="100"/>
      <c r="J60" s="100"/>
      <c r="K60" s="100"/>
      <c r="L60" s="100"/>
      <c r="M60" s="100"/>
      <c r="N60" s="102"/>
      <c r="O60" s="101"/>
      <c r="P60" s="103"/>
      <c r="Q60" s="99"/>
      <c r="R60" s="100"/>
      <c r="S60" s="100"/>
      <c r="T60" s="101"/>
      <c r="U60" s="103"/>
      <c r="V60" s="155"/>
      <c r="W60" s="156"/>
      <c r="X60" s="157"/>
      <c r="Y60" s="157"/>
      <c r="Z60" s="155"/>
      <c r="AA60" s="156"/>
      <c r="AB60" s="157"/>
      <c r="AC60" s="157"/>
      <c r="AD60" s="157"/>
      <c r="AE60" s="157"/>
      <c r="AF60" s="157"/>
      <c r="AG60" s="157"/>
      <c r="AH60" s="157"/>
      <c r="AI60" s="157"/>
      <c r="AJ60" s="157"/>
      <c r="AK60" s="157"/>
      <c r="AL60" s="157"/>
      <c r="AM60" s="158"/>
      <c r="AN60" s="157"/>
      <c r="AO60" s="157"/>
      <c r="AP60" s="157"/>
      <c r="AQ60" s="157"/>
      <c r="AR60" s="158"/>
      <c r="AS60" s="158"/>
      <c r="AT60" s="157"/>
      <c r="AU60" s="157"/>
      <c r="AV60" s="157"/>
      <c r="AW60" s="157"/>
      <c r="AX60" s="157"/>
      <c r="AY60" s="157"/>
      <c r="AZ60" s="157"/>
      <c r="BA60" s="157"/>
      <c r="BB60" s="157"/>
      <c r="BC60" s="157"/>
      <c r="BD60" s="157"/>
      <c r="BE60" s="159"/>
    </row>
    <row r="61" spans="1:57" s="161" customFormat="1" ht="12.75">
      <c r="A61" s="154"/>
      <c r="B61" s="99"/>
      <c r="C61" s="100"/>
      <c r="D61" s="101"/>
      <c r="E61" s="101"/>
      <c r="F61" s="101"/>
      <c r="G61" s="100"/>
      <c r="H61" s="100"/>
      <c r="I61" s="100"/>
      <c r="J61" s="100"/>
      <c r="K61" s="100"/>
      <c r="L61" s="100"/>
      <c r="M61" s="100"/>
      <c r="N61" s="102"/>
      <c r="O61" s="101"/>
      <c r="P61" s="103"/>
      <c r="Q61" s="99"/>
      <c r="R61" s="100"/>
      <c r="S61" s="100"/>
      <c r="T61" s="101"/>
      <c r="U61" s="103"/>
      <c r="V61" s="155"/>
      <c r="W61" s="156"/>
      <c r="X61" s="157"/>
      <c r="Y61" s="157"/>
      <c r="Z61" s="155"/>
      <c r="AA61" s="156"/>
      <c r="AB61" s="157"/>
      <c r="AC61" s="157"/>
      <c r="AD61" s="157"/>
      <c r="AE61" s="157"/>
      <c r="AF61" s="157"/>
      <c r="AG61" s="157"/>
      <c r="AH61" s="157"/>
      <c r="AI61" s="157"/>
      <c r="AJ61" s="157"/>
      <c r="AK61" s="157"/>
      <c r="AL61" s="157"/>
      <c r="AM61" s="158"/>
      <c r="AN61" s="157"/>
      <c r="AO61" s="157"/>
      <c r="AP61" s="157"/>
      <c r="AQ61" s="157"/>
      <c r="AR61" s="158"/>
      <c r="AS61" s="158"/>
      <c r="AT61" s="157"/>
      <c r="AU61" s="157"/>
      <c r="AV61" s="157"/>
      <c r="AW61" s="157"/>
      <c r="AX61" s="157"/>
      <c r="AY61" s="157"/>
      <c r="AZ61" s="157"/>
      <c r="BA61" s="157"/>
      <c r="BB61" s="157"/>
      <c r="BC61" s="157"/>
      <c r="BD61" s="157"/>
      <c r="BE61" s="159"/>
    </row>
    <row r="62" spans="1:57" s="161" customFormat="1" ht="12.75">
      <c r="A62" s="154"/>
      <c r="B62" s="99"/>
      <c r="C62" s="100"/>
      <c r="D62" s="101"/>
      <c r="E62" s="101"/>
      <c r="F62" s="101"/>
      <c r="G62" s="100"/>
      <c r="H62" s="100"/>
      <c r="I62" s="100"/>
      <c r="J62" s="100"/>
      <c r="K62" s="100"/>
      <c r="L62" s="100"/>
      <c r="M62" s="100"/>
      <c r="N62" s="102"/>
      <c r="O62" s="101"/>
      <c r="P62" s="103"/>
      <c r="Q62" s="99"/>
      <c r="R62" s="100"/>
      <c r="S62" s="100"/>
      <c r="T62" s="101"/>
      <c r="U62" s="103"/>
      <c r="V62" s="155"/>
      <c r="W62" s="156"/>
      <c r="X62" s="157"/>
      <c r="Y62" s="157"/>
      <c r="Z62" s="155"/>
      <c r="AA62" s="156"/>
      <c r="AB62" s="157"/>
      <c r="AC62" s="157"/>
      <c r="AD62" s="157"/>
      <c r="AE62" s="157"/>
      <c r="AF62" s="157"/>
      <c r="AG62" s="157"/>
      <c r="AH62" s="157"/>
      <c r="AI62" s="157"/>
      <c r="AJ62" s="157"/>
      <c r="AK62" s="158"/>
      <c r="AL62" s="157"/>
      <c r="AM62" s="157"/>
      <c r="AN62" s="157"/>
      <c r="AO62" s="157"/>
      <c r="AP62" s="158"/>
      <c r="AQ62" s="158"/>
      <c r="AR62" s="157"/>
      <c r="AS62" s="157"/>
      <c r="AT62" s="157"/>
      <c r="AU62" s="157"/>
      <c r="AV62" s="157"/>
      <c r="AW62" s="157"/>
      <c r="AX62" s="157"/>
      <c r="AY62" s="157"/>
      <c r="AZ62" s="157"/>
      <c r="BA62" s="157"/>
      <c r="BB62" s="157"/>
      <c r="BC62" s="157"/>
      <c r="BD62" s="157"/>
      <c r="BE62" s="159"/>
    </row>
    <row r="63" spans="1:57" s="161" customFormat="1" ht="12.75">
      <c r="A63" s="154"/>
      <c r="B63" s="99"/>
      <c r="C63" s="100"/>
      <c r="D63" s="101"/>
      <c r="E63" s="101"/>
      <c r="F63" s="101"/>
      <c r="G63" s="100"/>
      <c r="H63" s="100"/>
      <c r="I63" s="100"/>
      <c r="J63" s="100"/>
      <c r="K63" s="100"/>
      <c r="L63" s="100"/>
      <c r="M63" s="100"/>
      <c r="N63" s="102"/>
      <c r="O63" s="101"/>
      <c r="P63" s="103"/>
      <c r="Q63" s="99"/>
      <c r="R63" s="100"/>
      <c r="S63" s="100"/>
      <c r="T63" s="101"/>
      <c r="U63" s="103"/>
      <c r="V63" s="155"/>
      <c r="W63" s="156"/>
      <c r="X63" s="157"/>
      <c r="Y63" s="157"/>
      <c r="Z63" s="155"/>
      <c r="AA63" s="156"/>
      <c r="AB63" s="157"/>
      <c r="AC63" s="157"/>
      <c r="AD63" s="157"/>
      <c r="AE63" s="157"/>
      <c r="AF63" s="157"/>
      <c r="AG63" s="157"/>
      <c r="AH63" s="157"/>
      <c r="AI63" s="158"/>
      <c r="AJ63" s="157"/>
      <c r="AK63" s="157"/>
      <c r="AL63" s="157"/>
      <c r="AM63" s="157"/>
      <c r="AN63" s="158"/>
      <c r="AO63" s="158"/>
      <c r="AP63" s="157"/>
      <c r="AQ63" s="157"/>
      <c r="AR63" s="157"/>
      <c r="AS63" s="157"/>
      <c r="AT63" s="157"/>
      <c r="AU63" s="157"/>
      <c r="AV63" s="157"/>
      <c r="AW63" s="157"/>
      <c r="AX63" s="157"/>
      <c r="AY63" s="157"/>
      <c r="AZ63" s="157"/>
      <c r="BA63" s="157"/>
      <c r="BB63" s="157"/>
      <c r="BC63" s="157"/>
      <c r="BD63" s="157"/>
      <c r="BE63" s="159"/>
    </row>
    <row r="64" spans="1:57" s="161" customFormat="1" ht="12.75">
      <c r="A64" s="154"/>
      <c r="B64" s="99"/>
      <c r="C64" s="100"/>
      <c r="D64" s="101"/>
      <c r="E64" s="101"/>
      <c r="F64" s="101"/>
      <c r="G64" s="100"/>
      <c r="H64" s="100"/>
      <c r="I64" s="100"/>
      <c r="J64" s="100"/>
      <c r="K64" s="100"/>
      <c r="L64" s="100"/>
      <c r="M64" s="100"/>
      <c r="N64" s="102"/>
      <c r="O64" s="101"/>
      <c r="P64" s="103"/>
      <c r="Q64" s="99"/>
      <c r="R64" s="100"/>
      <c r="S64" s="100"/>
      <c r="T64" s="101"/>
      <c r="U64" s="103"/>
      <c r="V64" s="155"/>
      <c r="W64" s="156"/>
      <c r="X64" s="157"/>
      <c r="Y64" s="157"/>
      <c r="Z64" s="155"/>
      <c r="AA64" s="156"/>
      <c r="AB64" s="157"/>
      <c r="AC64" s="157"/>
      <c r="AD64" s="157"/>
      <c r="AE64" s="157"/>
      <c r="AF64" s="157"/>
      <c r="AG64" s="157"/>
      <c r="AH64" s="157"/>
      <c r="AI64" s="158"/>
      <c r="AJ64" s="157"/>
      <c r="AK64" s="157"/>
      <c r="AL64" s="157"/>
      <c r="AM64" s="157"/>
      <c r="AN64" s="158"/>
      <c r="AO64" s="158"/>
      <c r="AP64" s="157"/>
      <c r="AQ64" s="157"/>
      <c r="AR64" s="157"/>
      <c r="AS64" s="157"/>
      <c r="AT64" s="157"/>
      <c r="AU64" s="157"/>
      <c r="AV64" s="157"/>
      <c r="AW64" s="157"/>
      <c r="AX64" s="157"/>
      <c r="AY64" s="157"/>
      <c r="AZ64" s="157"/>
      <c r="BA64" s="157"/>
      <c r="BB64" s="157"/>
      <c r="BC64" s="157"/>
      <c r="BD64" s="157"/>
      <c r="BE64" s="159"/>
    </row>
    <row r="65" spans="1:57" s="161" customFormat="1" ht="12.75">
      <c r="A65" s="154"/>
      <c r="B65" s="99"/>
      <c r="C65" s="100"/>
      <c r="D65" s="101"/>
      <c r="E65" s="101"/>
      <c r="F65" s="101"/>
      <c r="G65" s="100"/>
      <c r="H65" s="100"/>
      <c r="I65" s="100"/>
      <c r="J65" s="100"/>
      <c r="K65" s="100"/>
      <c r="L65" s="100"/>
      <c r="M65" s="100"/>
      <c r="N65" s="102"/>
      <c r="O65" s="101"/>
      <c r="P65" s="103"/>
      <c r="Q65" s="99"/>
      <c r="R65" s="100"/>
      <c r="S65" s="100"/>
      <c r="T65" s="101"/>
      <c r="U65" s="103"/>
      <c r="V65" s="155"/>
      <c r="W65" s="156"/>
      <c r="X65" s="157"/>
      <c r="Y65" s="157"/>
      <c r="Z65" s="155"/>
      <c r="AA65" s="156"/>
      <c r="AB65" s="157"/>
      <c r="AC65" s="157"/>
      <c r="AD65" s="157"/>
      <c r="AE65" s="157"/>
      <c r="AF65" s="157"/>
      <c r="AG65" s="157"/>
      <c r="AH65" s="157"/>
      <c r="AI65" s="158"/>
      <c r="AJ65" s="157"/>
      <c r="AK65" s="157"/>
      <c r="AL65" s="157"/>
      <c r="AM65" s="157"/>
      <c r="AN65" s="158"/>
      <c r="AO65" s="158"/>
      <c r="AP65" s="157"/>
      <c r="AQ65" s="157"/>
      <c r="AR65" s="157"/>
      <c r="AS65" s="157"/>
      <c r="AT65" s="157"/>
      <c r="AU65" s="157"/>
      <c r="AV65" s="157"/>
      <c r="AW65" s="157"/>
      <c r="AX65" s="157"/>
      <c r="AY65" s="157"/>
      <c r="AZ65" s="157"/>
      <c r="BA65" s="157"/>
      <c r="BB65" s="157"/>
      <c r="BC65" s="157"/>
      <c r="BD65" s="157"/>
      <c r="BE65" s="159"/>
    </row>
    <row r="66" spans="1:57" s="161" customFormat="1" ht="12.75">
      <c r="A66" s="154"/>
      <c r="B66" s="99"/>
      <c r="C66" s="100"/>
      <c r="D66" s="101"/>
      <c r="E66" s="101"/>
      <c r="F66" s="101"/>
      <c r="G66" s="100"/>
      <c r="H66" s="100"/>
      <c r="I66" s="100"/>
      <c r="J66" s="100"/>
      <c r="K66" s="100"/>
      <c r="L66" s="100"/>
      <c r="M66" s="100"/>
      <c r="N66" s="102"/>
      <c r="O66" s="101"/>
      <c r="P66" s="103"/>
      <c r="Q66" s="99"/>
      <c r="R66" s="100"/>
      <c r="S66" s="100"/>
      <c r="T66" s="101"/>
      <c r="U66" s="103"/>
      <c r="V66" s="155"/>
      <c r="W66" s="156"/>
      <c r="X66" s="157"/>
      <c r="Y66" s="157"/>
      <c r="Z66" s="155"/>
      <c r="AA66" s="156"/>
      <c r="AB66" s="157"/>
      <c r="AC66" s="157"/>
      <c r="AD66" s="157"/>
      <c r="AE66" s="157"/>
      <c r="AF66" s="157"/>
      <c r="AG66" s="157"/>
      <c r="AH66" s="157"/>
      <c r="AI66" s="158"/>
      <c r="AJ66" s="157"/>
      <c r="AK66" s="157"/>
      <c r="AL66" s="157"/>
      <c r="AM66" s="157"/>
      <c r="AN66" s="158"/>
      <c r="AO66" s="158"/>
      <c r="AP66" s="157"/>
      <c r="AQ66" s="157"/>
      <c r="AR66" s="157"/>
      <c r="AS66" s="157"/>
      <c r="AT66" s="157"/>
      <c r="AU66" s="157"/>
      <c r="AV66" s="157"/>
      <c r="AW66" s="157"/>
      <c r="AX66" s="157"/>
      <c r="AY66" s="157"/>
      <c r="AZ66" s="157"/>
      <c r="BA66" s="157"/>
      <c r="BB66" s="157"/>
      <c r="BC66" s="157"/>
      <c r="BD66" s="157"/>
      <c r="BE66" s="159"/>
    </row>
    <row r="67" spans="1:57" s="161" customFormat="1" ht="12.75">
      <c r="A67" s="154"/>
      <c r="B67" s="99"/>
      <c r="C67" s="100"/>
      <c r="D67" s="101"/>
      <c r="E67" s="101"/>
      <c r="F67" s="101"/>
      <c r="G67" s="100"/>
      <c r="H67" s="100"/>
      <c r="I67" s="100"/>
      <c r="J67" s="100"/>
      <c r="K67" s="100"/>
      <c r="L67" s="100"/>
      <c r="M67" s="100"/>
      <c r="N67" s="102"/>
      <c r="O67" s="101"/>
      <c r="P67" s="103"/>
      <c r="Q67" s="99"/>
      <c r="R67" s="100"/>
      <c r="S67" s="100"/>
      <c r="T67" s="101"/>
      <c r="U67" s="103"/>
      <c r="V67" s="155"/>
      <c r="W67" s="156"/>
      <c r="X67" s="157"/>
      <c r="Y67" s="157"/>
      <c r="Z67" s="155"/>
      <c r="AA67" s="156"/>
      <c r="AB67" s="157"/>
      <c r="AC67" s="157"/>
      <c r="AD67" s="157"/>
      <c r="AE67" s="157"/>
      <c r="AF67" s="157"/>
      <c r="AG67" s="157"/>
      <c r="AH67" s="157"/>
      <c r="AI67" s="158"/>
      <c r="AJ67" s="157"/>
      <c r="AK67" s="157"/>
      <c r="AL67" s="157"/>
      <c r="AM67" s="157"/>
      <c r="AN67" s="158"/>
      <c r="AO67" s="158"/>
      <c r="AP67" s="157"/>
      <c r="AQ67" s="157"/>
      <c r="AR67" s="157"/>
      <c r="AS67" s="157"/>
      <c r="AT67" s="157"/>
      <c r="AU67" s="157"/>
      <c r="AV67" s="157"/>
      <c r="AW67" s="157"/>
      <c r="AX67" s="157"/>
      <c r="AY67" s="157"/>
      <c r="AZ67" s="157"/>
      <c r="BA67" s="157"/>
      <c r="BB67" s="157"/>
      <c r="BC67" s="157"/>
      <c r="BD67" s="157"/>
      <c r="BE67" s="159"/>
    </row>
    <row r="68" spans="1:57" s="161" customFormat="1" ht="12.75">
      <c r="A68" s="154"/>
      <c r="B68" s="99"/>
      <c r="C68" s="100"/>
      <c r="D68" s="101"/>
      <c r="E68" s="101"/>
      <c r="F68" s="101"/>
      <c r="G68" s="100"/>
      <c r="H68" s="100"/>
      <c r="I68" s="100"/>
      <c r="J68" s="100"/>
      <c r="K68" s="100"/>
      <c r="L68" s="100"/>
      <c r="M68" s="100"/>
      <c r="N68" s="102"/>
      <c r="O68" s="101"/>
      <c r="P68" s="103"/>
      <c r="Q68" s="99"/>
      <c r="R68" s="100"/>
      <c r="S68" s="100"/>
      <c r="T68" s="101"/>
      <c r="U68" s="103"/>
      <c r="V68" s="155"/>
      <c r="W68" s="156"/>
      <c r="X68" s="157"/>
      <c r="Y68" s="157"/>
      <c r="Z68" s="155"/>
      <c r="AA68" s="156"/>
      <c r="AB68" s="157"/>
      <c r="AC68" s="157"/>
      <c r="AD68" s="157"/>
      <c r="AE68" s="157"/>
      <c r="AF68" s="157"/>
      <c r="AG68" s="157"/>
      <c r="AH68" s="157"/>
      <c r="AI68" s="158"/>
      <c r="AJ68" s="157"/>
      <c r="AK68" s="157"/>
      <c r="AL68" s="157"/>
      <c r="AM68" s="157"/>
      <c r="AN68" s="158"/>
      <c r="AO68" s="158"/>
      <c r="AP68" s="157"/>
      <c r="AQ68" s="157"/>
      <c r="AR68" s="157"/>
      <c r="AS68" s="157"/>
      <c r="AT68" s="157"/>
      <c r="AU68" s="157"/>
      <c r="AV68" s="157"/>
      <c r="AW68" s="157"/>
      <c r="AX68" s="157"/>
      <c r="AY68" s="157"/>
      <c r="AZ68" s="157"/>
      <c r="BA68" s="157"/>
      <c r="BB68" s="157"/>
      <c r="BC68" s="157"/>
      <c r="BD68" s="157"/>
      <c r="BE68" s="159"/>
    </row>
    <row r="69" spans="1:57" s="161" customFormat="1" ht="12.75">
      <c r="A69" s="154"/>
      <c r="B69" s="99"/>
      <c r="C69" s="100"/>
      <c r="D69" s="101"/>
      <c r="E69" s="101"/>
      <c r="F69" s="101"/>
      <c r="G69" s="100"/>
      <c r="H69" s="100"/>
      <c r="I69" s="100"/>
      <c r="J69" s="100"/>
      <c r="K69" s="100"/>
      <c r="L69" s="100"/>
      <c r="M69" s="100"/>
      <c r="N69" s="102"/>
      <c r="O69" s="101"/>
      <c r="P69" s="103"/>
      <c r="Q69" s="99"/>
      <c r="R69" s="100"/>
      <c r="S69" s="100"/>
      <c r="T69" s="101"/>
      <c r="U69" s="103"/>
      <c r="V69" s="155"/>
      <c r="W69" s="156"/>
      <c r="X69" s="157"/>
      <c r="Y69" s="157"/>
      <c r="Z69" s="155"/>
      <c r="AA69" s="156"/>
      <c r="AB69" s="157"/>
      <c r="AC69" s="157"/>
      <c r="AD69" s="157"/>
      <c r="AE69" s="157"/>
      <c r="AF69" s="157"/>
      <c r="AG69" s="157"/>
      <c r="AH69" s="157"/>
      <c r="AI69" s="158"/>
      <c r="AJ69" s="157"/>
      <c r="AK69" s="157"/>
      <c r="AL69" s="157"/>
      <c r="AM69" s="157"/>
      <c r="AN69" s="158"/>
      <c r="AO69" s="158"/>
      <c r="AP69" s="157"/>
      <c r="AQ69" s="157"/>
      <c r="AR69" s="157"/>
      <c r="AS69" s="157"/>
      <c r="AT69" s="157"/>
      <c r="AU69" s="157"/>
      <c r="AV69" s="157"/>
      <c r="AW69" s="157"/>
      <c r="AX69" s="157"/>
      <c r="AY69" s="157"/>
      <c r="AZ69" s="157"/>
      <c r="BA69" s="157"/>
      <c r="BB69" s="157"/>
      <c r="BC69" s="157"/>
      <c r="BD69" s="157"/>
      <c r="BE69" s="159"/>
    </row>
    <row r="70" spans="1:57" s="161" customFormat="1" ht="12.75">
      <c r="A70" s="154"/>
      <c r="B70" s="99"/>
      <c r="C70" s="100"/>
      <c r="D70" s="101"/>
      <c r="E70" s="101"/>
      <c r="F70" s="101"/>
      <c r="G70" s="100"/>
      <c r="H70" s="100"/>
      <c r="I70" s="100"/>
      <c r="J70" s="100"/>
      <c r="K70" s="100"/>
      <c r="L70" s="100"/>
      <c r="M70" s="100"/>
      <c r="N70" s="102"/>
      <c r="O70" s="101"/>
      <c r="P70" s="103"/>
      <c r="Q70" s="99"/>
      <c r="R70" s="100"/>
      <c r="S70" s="100"/>
      <c r="T70" s="101"/>
      <c r="U70" s="103"/>
      <c r="V70" s="155"/>
      <c r="W70" s="156"/>
      <c r="X70" s="157"/>
      <c r="Y70" s="157"/>
      <c r="Z70" s="155"/>
      <c r="AA70" s="156"/>
      <c r="AB70" s="157"/>
      <c r="AC70" s="157"/>
      <c r="AD70" s="157"/>
      <c r="AE70" s="157"/>
      <c r="AF70" s="157"/>
      <c r="AG70" s="157"/>
      <c r="AH70" s="157"/>
      <c r="AI70" s="158"/>
      <c r="AJ70" s="157"/>
      <c r="AK70" s="157"/>
      <c r="AL70" s="157"/>
      <c r="AM70" s="157"/>
      <c r="AN70" s="158"/>
      <c r="AO70" s="158"/>
      <c r="AP70" s="157"/>
      <c r="AQ70" s="157"/>
      <c r="AR70" s="157"/>
      <c r="AS70" s="157"/>
      <c r="AT70" s="157"/>
      <c r="AU70" s="157"/>
      <c r="AV70" s="157"/>
      <c r="AW70" s="157"/>
      <c r="AX70" s="157"/>
      <c r="AY70" s="157"/>
      <c r="AZ70" s="157"/>
      <c r="BA70" s="157"/>
      <c r="BB70" s="157"/>
      <c r="BC70" s="157"/>
      <c r="BD70" s="157"/>
      <c r="BE70" s="159"/>
    </row>
    <row r="71" spans="1:57" s="161" customFormat="1" ht="12.75">
      <c r="A71" s="154"/>
      <c r="B71" s="99"/>
      <c r="C71" s="100"/>
      <c r="D71" s="101"/>
      <c r="E71" s="101"/>
      <c r="F71" s="101"/>
      <c r="G71" s="100"/>
      <c r="H71" s="100"/>
      <c r="I71" s="100"/>
      <c r="J71" s="100"/>
      <c r="K71" s="100"/>
      <c r="L71" s="100"/>
      <c r="M71" s="100"/>
      <c r="N71" s="102"/>
      <c r="O71" s="101"/>
      <c r="P71" s="103"/>
      <c r="Q71" s="99"/>
      <c r="R71" s="100"/>
      <c r="S71" s="100"/>
      <c r="T71" s="101"/>
      <c r="U71" s="103"/>
      <c r="V71" s="155"/>
      <c r="W71" s="156"/>
      <c r="X71" s="157"/>
      <c r="Y71" s="157"/>
      <c r="Z71" s="155"/>
      <c r="AA71" s="156"/>
      <c r="AB71" s="157"/>
      <c r="AC71" s="157"/>
      <c r="AD71" s="157"/>
      <c r="AE71" s="157"/>
      <c r="AF71" s="157"/>
      <c r="AG71" s="157"/>
      <c r="AH71" s="157"/>
      <c r="AI71" s="158"/>
      <c r="AJ71" s="157"/>
      <c r="AK71" s="157"/>
      <c r="AL71" s="157"/>
      <c r="AM71" s="157"/>
      <c r="AN71" s="158"/>
      <c r="AO71" s="158"/>
      <c r="AP71" s="157"/>
      <c r="AQ71" s="157"/>
      <c r="AR71" s="157"/>
      <c r="AS71" s="157"/>
      <c r="AT71" s="157"/>
      <c r="AU71" s="157"/>
      <c r="AV71" s="157"/>
      <c r="AW71" s="157"/>
      <c r="AX71" s="157"/>
      <c r="AY71" s="157"/>
      <c r="AZ71" s="157"/>
      <c r="BA71" s="157"/>
      <c r="BB71" s="157"/>
      <c r="BC71" s="157"/>
      <c r="BD71" s="157"/>
      <c r="BE71" s="159"/>
    </row>
    <row r="72" spans="1:57" s="161" customFormat="1" ht="12.75">
      <c r="A72" s="154"/>
      <c r="B72" s="99"/>
      <c r="C72" s="100"/>
      <c r="D72" s="101"/>
      <c r="E72" s="101"/>
      <c r="F72" s="101"/>
      <c r="G72" s="100"/>
      <c r="H72" s="100"/>
      <c r="I72" s="100"/>
      <c r="J72" s="100"/>
      <c r="K72" s="100"/>
      <c r="L72" s="100"/>
      <c r="M72" s="100"/>
      <c r="N72" s="102"/>
      <c r="O72" s="101"/>
      <c r="P72" s="103"/>
      <c r="Q72" s="99"/>
      <c r="R72" s="100"/>
      <c r="S72" s="100"/>
      <c r="T72" s="101"/>
      <c r="U72" s="103"/>
      <c r="V72" s="155"/>
      <c r="W72" s="156"/>
      <c r="X72" s="157"/>
      <c r="Y72" s="157"/>
      <c r="Z72" s="155"/>
      <c r="AA72" s="156"/>
      <c r="AB72" s="157"/>
      <c r="AC72" s="157"/>
      <c r="AD72" s="157"/>
      <c r="AE72" s="157"/>
      <c r="AF72" s="157"/>
      <c r="AG72" s="157"/>
      <c r="AH72" s="157"/>
      <c r="AI72" s="158"/>
      <c r="AJ72" s="157"/>
      <c r="AK72" s="157"/>
      <c r="AL72" s="157"/>
      <c r="AM72" s="157"/>
      <c r="AN72" s="158"/>
      <c r="AO72" s="158"/>
      <c r="AP72" s="157"/>
      <c r="AQ72" s="157"/>
      <c r="AR72" s="157"/>
      <c r="AS72" s="157"/>
      <c r="AT72" s="157"/>
      <c r="AU72" s="157"/>
      <c r="AV72" s="157"/>
      <c r="AW72" s="157"/>
      <c r="AX72" s="157"/>
      <c r="AY72" s="157"/>
      <c r="AZ72" s="157"/>
      <c r="BA72" s="157"/>
      <c r="BB72" s="157"/>
      <c r="BC72" s="157"/>
      <c r="BD72" s="157"/>
      <c r="BE72" s="159"/>
    </row>
    <row r="73" spans="1:57" s="161" customFormat="1" ht="12.75">
      <c r="A73" s="154"/>
      <c r="B73" s="99"/>
      <c r="C73" s="100"/>
      <c r="D73" s="101"/>
      <c r="E73" s="101"/>
      <c r="F73" s="101"/>
      <c r="G73" s="100"/>
      <c r="H73" s="100"/>
      <c r="I73" s="100"/>
      <c r="J73" s="100"/>
      <c r="K73" s="100"/>
      <c r="L73" s="100"/>
      <c r="M73" s="100"/>
      <c r="N73" s="102"/>
      <c r="O73" s="101"/>
      <c r="P73" s="103"/>
      <c r="Q73" s="99"/>
      <c r="R73" s="100"/>
      <c r="S73" s="100"/>
      <c r="T73" s="101"/>
      <c r="U73" s="103"/>
      <c r="V73" s="155"/>
      <c r="W73" s="156"/>
      <c r="X73" s="157"/>
      <c r="Y73" s="157"/>
      <c r="Z73" s="155"/>
      <c r="AA73" s="156"/>
      <c r="AB73" s="157"/>
      <c r="AC73" s="157"/>
      <c r="AD73" s="157"/>
      <c r="AE73" s="157"/>
      <c r="AF73" s="157"/>
      <c r="AG73" s="157"/>
      <c r="AH73" s="157"/>
      <c r="AI73" s="158"/>
      <c r="AJ73" s="157"/>
      <c r="AK73" s="157"/>
      <c r="AL73" s="157"/>
      <c r="AM73" s="157"/>
      <c r="AN73" s="158"/>
      <c r="AO73" s="158"/>
      <c r="AP73" s="157"/>
      <c r="AQ73" s="157"/>
      <c r="AR73" s="157"/>
      <c r="AS73" s="157"/>
      <c r="AT73" s="157"/>
      <c r="AU73" s="157"/>
      <c r="AV73" s="157"/>
      <c r="AW73" s="157"/>
      <c r="AX73" s="157"/>
      <c r="AY73" s="157"/>
      <c r="AZ73" s="157"/>
      <c r="BA73" s="157"/>
      <c r="BB73" s="157"/>
      <c r="BC73" s="157"/>
      <c r="BD73" s="157"/>
      <c r="BE73" s="159"/>
    </row>
    <row r="74" spans="1:57" s="161" customFormat="1" ht="12.75">
      <c r="A74" s="154"/>
      <c r="B74" s="99"/>
      <c r="C74" s="100"/>
      <c r="D74" s="101"/>
      <c r="E74" s="101"/>
      <c r="F74" s="101"/>
      <c r="G74" s="100"/>
      <c r="H74" s="100"/>
      <c r="I74" s="100"/>
      <c r="J74" s="100"/>
      <c r="K74" s="100"/>
      <c r="L74" s="100"/>
      <c r="M74" s="100"/>
      <c r="N74" s="102"/>
      <c r="O74" s="101"/>
      <c r="P74" s="103"/>
      <c r="Q74" s="99"/>
      <c r="R74" s="100"/>
      <c r="S74" s="100"/>
      <c r="T74" s="101"/>
      <c r="U74" s="103"/>
      <c r="V74" s="155"/>
      <c r="W74" s="156"/>
      <c r="X74" s="157"/>
      <c r="Y74" s="157"/>
      <c r="Z74" s="155"/>
      <c r="AA74" s="156"/>
      <c r="AB74" s="157"/>
      <c r="AC74" s="157"/>
      <c r="AD74" s="157"/>
      <c r="AE74" s="157"/>
      <c r="AF74" s="157"/>
      <c r="AG74" s="157"/>
      <c r="AH74" s="157"/>
      <c r="AI74" s="158"/>
      <c r="AJ74" s="157"/>
      <c r="AK74" s="157"/>
      <c r="AL74" s="157"/>
      <c r="AM74" s="157"/>
      <c r="AN74" s="158"/>
      <c r="AO74" s="158"/>
      <c r="AP74" s="157"/>
      <c r="AQ74" s="157"/>
      <c r="AR74" s="157"/>
      <c r="AS74" s="157"/>
      <c r="AT74" s="157"/>
      <c r="AU74" s="157"/>
      <c r="AV74" s="157"/>
      <c r="AW74" s="157"/>
      <c r="AX74" s="157"/>
      <c r="AY74" s="157"/>
      <c r="AZ74" s="157"/>
      <c r="BA74" s="157"/>
      <c r="BB74" s="157"/>
      <c r="BC74" s="157"/>
      <c r="BD74" s="157"/>
      <c r="BE74" s="159"/>
    </row>
    <row r="75" spans="1:57" s="161" customFormat="1" ht="12.75">
      <c r="A75" s="154"/>
      <c r="B75" s="99"/>
      <c r="C75" s="100"/>
      <c r="D75" s="101"/>
      <c r="E75" s="101"/>
      <c r="F75" s="101"/>
      <c r="G75" s="100"/>
      <c r="H75" s="100"/>
      <c r="I75" s="100"/>
      <c r="J75" s="100"/>
      <c r="K75" s="100"/>
      <c r="L75" s="100"/>
      <c r="M75" s="100"/>
      <c r="N75" s="102"/>
      <c r="O75" s="101"/>
      <c r="P75" s="103"/>
      <c r="Q75" s="99"/>
      <c r="R75" s="100"/>
      <c r="S75" s="102"/>
      <c r="T75" s="101"/>
      <c r="U75" s="103"/>
      <c r="V75" s="155"/>
      <c r="W75" s="156"/>
      <c r="X75" s="157"/>
      <c r="Y75" s="157"/>
      <c r="Z75" s="155"/>
      <c r="AA75" s="156"/>
      <c r="AB75" s="157"/>
      <c r="AC75" s="157"/>
      <c r="AD75" s="157"/>
      <c r="AE75" s="157"/>
      <c r="AF75" s="157"/>
      <c r="AG75" s="157"/>
      <c r="AH75" s="157"/>
      <c r="AI75" s="158"/>
      <c r="AJ75" s="157"/>
      <c r="AK75" s="157"/>
      <c r="AL75" s="157"/>
      <c r="AM75" s="157"/>
      <c r="AN75" s="158"/>
      <c r="AO75" s="158"/>
      <c r="AP75" s="157"/>
      <c r="AQ75" s="157"/>
      <c r="AR75" s="157"/>
      <c r="AS75" s="157"/>
      <c r="AT75" s="157"/>
      <c r="AU75" s="157"/>
      <c r="AV75" s="157"/>
      <c r="AW75" s="157"/>
      <c r="AX75" s="157"/>
      <c r="AY75" s="157"/>
      <c r="AZ75" s="157"/>
      <c r="BA75" s="157"/>
      <c r="BB75" s="157"/>
      <c r="BC75" s="157"/>
      <c r="BD75" s="157"/>
      <c r="BE75" s="159"/>
    </row>
    <row r="76" spans="1:57" s="161" customFormat="1" ht="12.75">
      <c r="A76" s="154"/>
      <c r="B76" s="104"/>
      <c r="C76" s="105"/>
      <c r="D76" s="106"/>
      <c r="E76" s="106"/>
      <c r="F76" s="106"/>
      <c r="G76" s="105"/>
      <c r="H76" s="105"/>
      <c r="I76" s="105"/>
      <c r="J76" s="105"/>
      <c r="K76" s="105"/>
      <c r="L76" s="105"/>
      <c r="M76" s="105"/>
      <c r="N76" s="105"/>
      <c r="O76" s="106"/>
      <c r="P76" s="107"/>
      <c r="Q76" s="105"/>
      <c r="R76" s="105"/>
      <c r="S76" s="105"/>
      <c r="T76" s="106"/>
      <c r="U76" s="107"/>
      <c r="V76" s="155"/>
      <c r="W76" s="156"/>
      <c r="X76" s="157"/>
      <c r="Y76" s="157"/>
      <c r="Z76" s="155"/>
      <c r="AA76" s="156"/>
      <c r="AB76" s="157"/>
      <c r="AC76" s="157"/>
      <c r="AD76" s="157"/>
      <c r="AE76" s="157"/>
      <c r="AF76" s="157"/>
      <c r="AG76" s="157"/>
      <c r="AH76" s="157"/>
      <c r="AI76" s="158"/>
      <c r="AJ76" s="157"/>
      <c r="AK76" s="157"/>
      <c r="AL76" s="157"/>
      <c r="AM76" s="157"/>
      <c r="AN76" s="158"/>
      <c r="AO76" s="158"/>
      <c r="AP76" s="157"/>
      <c r="AQ76" s="157"/>
      <c r="AR76" s="157"/>
      <c r="AS76" s="157"/>
      <c r="AT76" s="157"/>
      <c r="AU76" s="157"/>
      <c r="AV76" s="157"/>
      <c r="AW76" s="157"/>
      <c r="AX76" s="157"/>
      <c r="AY76" s="157"/>
      <c r="AZ76" s="157"/>
      <c r="BA76" s="157"/>
      <c r="BB76" s="157"/>
      <c r="BC76" s="157"/>
      <c r="BD76" s="157"/>
      <c r="BE76" s="159"/>
    </row>
    <row r="77" spans="1:57" s="161" customFormat="1" ht="12.75">
      <c r="A77" s="154"/>
      <c r="B77" s="108"/>
      <c r="C77" s="102"/>
      <c r="D77" s="109"/>
      <c r="E77" s="109"/>
      <c r="F77" s="109"/>
      <c r="G77" s="102"/>
      <c r="H77" s="102"/>
      <c r="I77" s="102"/>
      <c r="J77" s="102"/>
      <c r="K77" s="102"/>
      <c r="L77" s="102"/>
      <c r="M77" s="102"/>
      <c r="N77" s="102"/>
      <c r="O77" s="109"/>
      <c r="P77" s="103"/>
      <c r="Q77" s="108"/>
      <c r="R77" s="108"/>
      <c r="S77" s="102"/>
      <c r="T77" s="109"/>
      <c r="U77" s="103"/>
      <c r="V77" s="155"/>
      <c r="W77" s="156"/>
      <c r="X77" s="157"/>
      <c r="Y77" s="157"/>
      <c r="Z77" s="155"/>
      <c r="AA77" s="156"/>
      <c r="AB77" s="157"/>
      <c r="AC77" s="157"/>
      <c r="AD77" s="157"/>
      <c r="AE77" s="157"/>
      <c r="AF77" s="157"/>
      <c r="AG77" s="157"/>
      <c r="AH77" s="157"/>
      <c r="AI77" s="158"/>
      <c r="AJ77" s="157"/>
      <c r="AK77" s="157"/>
      <c r="AL77" s="157"/>
      <c r="AM77" s="157"/>
      <c r="AN77" s="158"/>
      <c r="AO77" s="158"/>
      <c r="AP77" s="157"/>
      <c r="AQ77" s="157"/>
      <c r="AR77" s="157"/>
      <c r="AS77" s="157"/>
      <c r="AT77" s="157"/>
      <c r="AU77" s="157"/>
      <c r="AV77" s="157"/>
      <c r="AW77" s="157"/>
      <c r="AX77" s="157"/>
      <c r="AY77" s="157"/>
      <c r="AZ77" s="157"/>
      <c r="BA77" s="157"/>
      <c r="BB77" s="157"/>
      <c r="BC77" s="157"/>
      <c r="BD77" s="157"/>
      <c r="BE77" s="159"/>
    </row>
    <row r="78" spans="1:57" s="161" customFormat="1" ht="12.75">
      <c r="A78" s="154"/>
      <c r="B78" s="99"/>
      <c r="C78" s="100"/>
      <c r="D78" s="101"/>
      <c r="E78" s="101"/>
      <c r="F78" s="101"/>
      <c r="G78" s="100"/>
      <c r="H78" s="100"/>
      <c r="I78" s="100"/>
      <c r="J78" s="100"/>
      <c r="K78" s="100"/>
      <c r="L78" s="100"/>
      <c r="M78" s="100"/>
      <c r="N78" s="102"/>
      <c r="O78" s="101"/>
      <c r="P78" s="103"/>
      <c r="Q78" s="99"/>
      <c r="R78" s="100"/>
      <c r="S78" s="100"/>
      <c r="T78" s="101"/>
      <c r="U78" s="103"/>
      <c r="V78" s="155"/>
      <c r="W78" s="156"/>
      <c r="X78" s="157"/>
      <c r="Y78" s="157"/>
      <c r="Z78" s="155"/>
      <c r="AA78" s="156"/>
      <c r="AB78" s="157"/>
      <c r="AC78" s="157"/>
      <c r="AD78" s="157"/>
      <c r="AE78" s="157"/>
      <c r="AF78" s="157"/>
      <c r="AG78" s="157"/>
      <c r="AH78" s="157"/>
      <c r="AI78" s="157"/>
      <c r="AJ78" s="157"/>
      <c r="AK78" s="157"/>
      <c r="AL78" s="157"/>
      <c r="AM78" s="158"/>
      <c r="AN78" s="157"/>
      <c r="AO78" s="157"/>
      <c r="AP78" s="157"/>
      <c r="AQ78" s="157"/>
      <c r="AR78" s="157"/>
      <c r="AS78" s="157"/>
      <c r="AT78" s="157"/>
      <c r="AU78" s="157"/>
      <c r="AV78" s="157"/>
      <c r="AW78" s="157"/>
      <c r="AX78" s="158"/>
      <c r="AY78" s="158"/>
      <c r="AZ78" s="157"/>
      <c r="BA78" s="157"/>
      <c r="BB78" s="157"/>
      <c r="BC78" s="157"/>
      <c r="BD78" s="157"/>
      <c r="BE78" s="159"/>
    </row>
    <row r="79" spans="1:57" s="161" customFormat="1" ht="12.75">
      <c r="A79" s="154"/>
      <c r="B79" s="99"/>
      <c r="C79" s="100"/>
      <c r="D79" s="101"/>
      <c r="E79" s="101"/>
      <c r="F79" s="101"/>
      <c r="G79" s="100"/>
      <c r="H79" s="100"/>
      <c r="I79" s="100"/>
      <c r="J79" s="100"/>
      <c r="K79" s="100"/>
      <c r="L79" s="100"/>
      <c r="M79" s="100"/>
      <c r="N79" s="102"/>
      <c r="O79" s="101"/>
      <c r="P79" s="103"/>
      <c r="Q79" s="99"/>
      <c r="R79" s="100"/>
      <c r="S79" s="100"/>
      <c r="T79" s="101"/>
      <c r="U79" s="103"/>
      <c r="V79" s="155"/>
      <c r="W79" s="156"/>
      <c r="X79" s="157"/>
      <c r="Y79" s="157"/>
      <c r="Z79" s="155"/>
      <c r="AA79" s="156"/>
      <c r="AB79" s="157"/>
      <c r="AC79" s="157"/>
      <c r="AD79" s="157"/>
      <c r="AE79" s="157"/>
      <c r="AF79" s="157"/>
      <c r="AG79" s="157"/>
      <c r="AH79" s="157"/>
      <c r="AI79" s="157"/>
      <c r="AJ79" s="157"/>
      <c r="AK79" s="157"/>
      <c r="AL79" s="157"/>
      <c r="AM79" s="158"/>
      <c r="AN79" s="157"/>
      <c r="AO79" s="157"/>
      <c r="AP79" s="157"/>
      <c r="AQ79" s="157"/>
      <c r="AR79" s="157"/>
      <c r="AS79" s="157"/>
      <c r="AT79" s="157"/>
      <c r="AU79" s="157"/>
      <c r="AV79" s="157"/>
      <c r="AW79" s="157"/>
      <c r="AX79" s="158"/>
      <c r="AY79" s="158"/>
      <c r="AZ79" s="157"/>
      <c r="BA79" s="157"/>
      <c r="BB79" s="157"/>
      <c r="BC79" s="157"/>
      <c r="BD79" s="157"/>
      <c r="BE79" s="159"/>
    </row>
    <row r="80" spans="1:57" s="161" customFormat="1" ht="12.75">
      <c r="A80" s="154"/>
      <c r="B80" s="99"/>
      <c r="C80" s="100"/>
      <c r="D80" s="101"/>
      <c r="E80" s="101"/>
      <c r="F80" s="101"/>
      <c r="G80" s="100"/>
      <c r="H80" s="100"/>
      <c r="I80" s="100"/>
      <c r="J80" s="100"/>
      <c r="K80" s="100"/>
      <c r="L80" s="100"/>
      <c r="M80" s="100"/>
      <c r="N80" s="102"/>
      <c r="O80" s="101"/>
      <c r="P80" s="103"/>
      <c r="Q80" s="99"/>
      <c r="R80" s="100"/>
      <c r="S80" s="100"/>
      <c r="T80" s="101"/>
      <c r="U80" s="103"/>
      <c r="V80" s="155"/>
      <c r="W80" s="156"/>
      <c r="X80" s="157"/>
      <c r="Y80" s="157"/>
      <c r="Z80" s="155"/>
      <c r="AA80" s="156"/>
      <c r="AB80" s="157"/>
      <c r="AC80" s="157"/>
      <c r="AD80" s="157"/>
      <c r="AE80" s="157"/>
      <c r="AF80" s="157"/>
      <c r="AG80" s="157"/>
      <c r="AH80" s="157"/>
      <c r="AI80" s="157"/>
      <c r="AJ80" s="157"/>
      <c r="AK80" s="158"/>
      <c r="AL80" s="157"/>
      <c r="AM80" s="157"/>
      <c r="AN80" s="157"/>
      <c r="AO80" s="157"/>
      <c r="AP80" s="157"/>
      <c r="AQ80" s="157"/>
      <c r="AR80" s="157"/>
      <c r="AS80" s="157"/>
      <c r="AT80" s="157"/>
      <c r="AU80" s="157"/>
      <c r="AV80" s="158"/>
      <c r="AW80" s="158"/>
      <c r="AX80" s="157"/>
      <c r="AY80" s="157"/>
      <c r="AZ80" s="157"/>
      <c r="BA80" s="157"/>
      <c r="BB80" s="157"/>
      <c r="BC80" s="157"/>
      <c r="BD80" s="157"/>
      <c r="BE80" s="159"/>
    </row>
    <row r="81" spans="1:57" s="161" customFormat="1" ht="12.75">
      <c r="A81" s="154"/>
      <c r="B81" s="99"/>
      <c r="C81" s="100"/>
      <c r="D81" s="101"/>
      <c r="E81" s="101"/>
      <c r="F81" s="101"/>
      <c r="G81" s="100"/>
      <c r="H81" s="100"/>
      <c r="I81" s="100"/>
      <c r="J81" s="100"/>
      <c r="K81" s="100"/>
      <c r="L81" s="100"/>
      <c r="M81" s="100"/>
      <c r="N81" s="102"/>
      <c r="O81" s="101"/>
      <c r="P81" s="103"/>
      <c r="Q81" s="99"/>
      <c r="R81" s="100"/>
      <c r="S81" s="100"/>
      <c r="T81" s="101"/>
      <c r="U81" s="103"/>
      <c r="V81" s="155"/>
      <c r="W81" s="156"/>
      <c r="X81" s="157"/>
      <c r="Y81" s="157"/>
      <c r="Z81" s="155"/>
      <c r="AA81" s="156"/>
      <c r="AB81" s="157"/>
      <c r="AC81" s="157"/>
      <c r="AD81" s="157"/>
      <c r="AE81" s="157"/>
      <c r="AF81" s="157"/>
      <c r="AG81" s="157"/>
      <c r="AH81" s="157"/>
      <c r="AI81" s="157"/>
      <c r="AJ81" s="157"/>
      <c r="AK81" s="157"/>
      <c r="AL81" s="157"/>
      <c r="AM81" s="158"/>
      <c r="AN81" s="157"/>
      <c r="AO81" s="157"/>
      <c r="AP81" s="157"/>
      <c r="AQ81" s="157"/>
      <c r="AR81" s="157"/>
      <c r="AS81" s="157"/>
      <c r="AT81" s="157"/>
      <c r="AU81" s="157"/>
      <c r="AV81" s="157"/>
      <c r="AW81" s="157"/>
      <c r="AX81" s="158"/>
      <c r="AY81" s="158"/>
      <c r="AZ81" s="157"/>
      <c r="BA81" s="157"/>
      <c r="BB81" s="157"/>
      <c r="BC81" s="157"/>
      <c r="BD81" s="157"/>
      <c r="BE81" s="159"/>
    </row>
    <row r="82" spans="1:57" s="161" customFormat="1" ht="12.75">
      <c r="A82" s="154"/>
      <c r="B82" s="99"/>
      <c r="C82" s="100"/>
      <c r="D82" s="101"/>
      <c r="E82" s="101"/>
      <c r="F82" s="101"/>
      <c r="G82" s="100"/>
      <c r="H82" s="100"/>
      <c r="I82" s="100"/>
      <c r="J82" s="100"/>
      <c r="K82" s="100"/>
      <c r="L82" s="100"/>
      <c r="M82" s="100"/>
      <c r="N82" s="102"/>
      <c r="O82" s="101"/>
      <c r="P82" s="103"/>
      <c r="Q82" s="99"/>
      <c r="R82" s="100"/>
      <c r="S82" s="102"/>
      <c r="T82" s="101"/>
      <c r="U82" s="103"/>
      <c r="V82" s="155"/>
      <c r="W82" s="156"/>
      <c r="X82" s="157"/>
      <c r="Y82" s="157"/>
      <c r="Z82" s="155"/>
      <c r="AA82" s="156"/>
      <c r="AB82" s="157"/>
      <c r="AC82" s="157"/>
      <c r="AD82" s="157"/>
      <c r="AE82" s="157"/>
      <c r="AF82" s="157"/>
      <c r="AG82" s="157"/>
      <c r="AH82" s="157"/>
      <c r="AI82" s="157"/>
      <c r="AJ82" s="157"/>
      <c r="AK82" s="157"/>
      <c r="AL82" s="157"/>
      <c r="AM82" s="158"/>
      <c r="AN82" s="157"/>
      <c r="AO82" s="157"/>
      <c r="AP82" s="157"/>
      <c r="AQ82" s="157"/>
      <c r="AR82" s="157"/>
      <c r="AS82" s="157"/>
      <c r="AT82" s="157"/>
      <c r="AU82" s="157"/>
      <c r="AV82" s="157"/>
      <c r="AW82" s="157"/>
      <c r="AX82" s="158"/>
      <c r="AY82" s="158"/>
      <c r="AZ82" s="157"/>
      <c r="BA82" s="157"/>
      <c r="BB82" s="157"/>
      <c r="BC82" s="157"/>
      <c r="BD82" s="157"/>
      <c r="BE82" s="159"/>
    </row>
    <row r="83" spans="1:57" s="161" customFormat="1" ht="12.75">
      <c r="A83" s="154"/>
      <c r="B83" s="99"/>
      <c r="C83" s="100"/>
      <c r="D83" s="101"/>
      <c r="E83" s="101"/>
      <c r="F83" s="101"/>
      <c r="G83" s="100"/>
      <c r="H83" s="100"/>
      <c r="I83" s="100"/>
      <c r="J83" s="100"/>
      <c r="K83" s="100"/>
      <c r="L83" s="100"/>
      <c r="M83" s="100"/>
      <c r="N83" s="102"/>
      <c r="O83" s="101"/>
      <c r="P83" s="103"/>
      <c r="Q83" s="99"/>
      <c r="R83" s="100"/>
      <c r="S83" s="100"/>
      <c r="T83" s="101"/>
      <c r="U83" s="103"/>
      <c r="V83" s="155"/>
      <c r="W83" s="156"/>
      <c r="X83" s="157"/>
      <c r="Y83" s="157"/>
      <c r="Z83" s="155"/>
      <c r="AA83" s="156"/>
      <c r="AB83" s="157"/>
      <c r="AC83" s="157"/>
      <c r="AD83" s="157"/>
      <c r="AE83" s="157"/>
      <c r="AF83" s="157"/>
      <c r="AG83" s="157"/>
      <c r="AH83" s="157"/>
      <c r="AI83" s="157"/>
      <c r="AJ83" s="157"/>
      <c r="AK83" s="158"/>
      <c r="AL83" s="157"/>
      <c r="AM83" s="157"/>
      <c r="AN83" s="157"/>
      <c r="AO83" s="157"/>
      <c r="AP83" s="157"/>
      <c r="AQ83" s="157"/>
      <c r="AR83" s="157"/>
      <c r="AS83" s="157"/>
      <c r="AT83" s="157"/>
      <c r="AU83" s="157"/>
      <c r="AV83" s="158"/>
      <c r="AW83" s="158"/>
      <c r="AX83" s="157"/>
      <c r="AY83" s="157"/>
      <c r="AZ83" s="157"/>
      <c r="BA83" s="157"/>
      <c r="BB83" s="157"/>
      <c r="BC83" s="157"/>
      <c r="BD83" s="157"/>
      <c r="BE83" s="159"/>
    </row>
    <row r="84" spans="1:57" s="161" customFormat="1" ht="12.75">
      <c r="A84" s="154"/>
      <c r="B84" s="99"/>
      <c r="C84" s="100"/>
      <c r="D84" s="101"/>
      <c r="E84" s="101"/>
      <c r="F84" s="101"/>
      <c r="G84" s="100"/>
      <c r="H84" s="100"/>
      <c r="I84" s="100"/>
      <c r="J84" s="100"/>
      <c r="K84" s="100"/>
      <c r="L84" s="100"/>
      <c r="M84" s="100"/>
      <c r="N84" s="102"/>
      <c r="O84" s="101"/>
      <c r="P84" s="103"/>
      <c r="Q84" s="99"/>
      <c r="R84" s="100"/>
      <c r="S84" s="100"/>
      <c r="T84" s="101"/>
      <c r="U84" s="103"/>
      <c r="V84" s="155"/>
      <c r="W84" s="156"/>
      <c r="X84" s="157"/>
      <c r="Y84" s="157"/>
      <c r="Z84" s="155"/>
      <c r="AA84" s="156"/>
      <c r="AB84" s="157"/>
      <c r="AC84" s="157"/>
      <c r="AD84" s="157"/>
      <c r="AE84" s="157"/>
      <c r="AF84" s="157"/>
      <c r="AG84" s="157"/>
      <c r="AH84" s="157"/>
      <c r="AI84" s="157"/>
      <c r="AJ84" s="157"/>
      <c r="AK84" s="158"/>
      <c r="AL84" s="157"/>
      <c r="AM84" s="157"/>
      <c r="AN84" s="157"/>
      <c r="AO84" s="157"/>
      <c r="AP84" s="157"/>
      <c r="AQ84" s="157"/>
      <c r="AR84" s="157"/>
      <c r="AS84" s="157"/>
      <c r="AT84" s="157"/>
      <c r="AU84" s="157"/>
      <c r="AV84" s="158"/>
      <c r="AW84" s="158"/>
      <c r="AX84" s="157"/>
      <c r="AY84" s="157"/>
      <c r="AZ84" s="157"/>
      <c r="BA84" s="157"/>
      <c r="BB84" s="157"/>
      <c r="BC84" s="157"/>
      <c r="BD84" s="157"/>
      <c r="BE84" s="159"/>
    </row>
    <row r="85" spans="1:57" s="161" customFormat="1" ht="12.75">
      <c r="A85" s="154"/>
      <c r="B85" s="99"/>
      <c r="C85" s="100"/>
      <c r="D85" s="101"/>
      <c r="E85" s="101"/>
      <c r="F85" s="101"/>
      <c r="G85" s="100"/>
      <c r="H85" s="100"/>
      <c r="I85" s="100"/>
      <c r="J85" s="100"/>
      <c r="K85" s="100"/>
      <c r="L85" s="100"/>
      <c r="M85" s="100"/>
      <c r="N85" s="102"/>
      <c r="O85" s="101"/>
      <c r="P85" s="103"/>
      <c r="Q85" s="99"/>
      <c r="R85" s="100"/>
      <c r="S85" s="100"/>
      <c r="T85" s="101"/>
      <c r="U85" s="103"/>
      <c r="V85" s="155"/>
      <c r="W85" s="156"/>
      <c r="X85" s="157"/>
      <c r="Y85" s="157"/>
      <c r="Z85" s="155"/>
      <c r="AA85" s="156"/>
      <c r="AB85" s="157"/>
      <c r="AC85" s="157"/>
      <c r="AD85" s="157"/>
      <c r="AE85" s="157"/>
      <c r="AF85" s="157"/>
      <c r="AG85" s="157"/>
      <c r="AH85" s="157"/>
      <c r="AI85" s="157"/>
      <c r="AJ85" s="157"/>
      <c r="AK85" s="158"/>
      <c r="AL85" s="157"/>
      <c r="AM85" s="157"/>
      <c r="AN85" s="157"/>
      <c r="AO85" s="157"/>
      <c r="AP85" s="157"/>
      <c r="AQ85" s="157"/>
      <c r="AR85" s="157"/>
      <c r="AS85" s="157"/>
      <c r="AT85" s="157"/>
      <c r="AU85" s="157"/>
      <c r="AV85" s="158"/>
      <c r="AW85" s="158"/>
      <c r="AX85" s="157"/>
      <c r="AY85" s="157"/>
      <c r="AZ85" s="157"/>
      <c r="BA85" s="157"/>
      <c r="BB85" s="157"/>
      <c r="BC85" s="157"/>
      <c r="BD85" s="157"/>
      <c r="BE85" s="159"/>
    </row>
    <row r="86" spans="1:57" s="161" customFormat="1" ht="12.75">
      <c r="A86" s="154"/>
      <c r="B86" s="99"/>
      <c r="C86" s="100"/>
      <c r="D86" s="101"/>
      <c r="E86" s="101"/>
      <c r="F86" s="101"/>
      <c r="G86" s="100"/>
      <c r="H86" s="100"/>
      <c r="I86" s="100"/>
      <c r="J86" s="100"/>
      <c r="K86" s="100"/>
      <c r="L86" s="100"/>
      <c r="M86" s="100"/>
      <c r="N86" s="102"/>
      <c r="O86" s="101"/>
      <c r="P86" s="103"/>
      <c r="Q86" s="99"/>
      <c r="R86" s="100"/>
      <c r="S86" s="100"/>
      <c r="T86" s="101"/>
      <c r="U86" s="103"/>
      <c r="V86" s="155"/>
      <c r="W86" s="156"/>
      <c r="X86" s="157"/>
      <c r="Y86" s="157"/>
      <c r="Z86" s="155"/>
      <c r="AA86" s="156"/>
      <c r="AB86" s="157"/>
      <c r="AC86" s="157"/>
      <c r="AD86" s="157"/>
      <c r="AE86" s="157"/>
      <c r="AF86" s="157"/>
      <c r="AG86" s="157"/>
      <c r="AH86" s="157"/>
      <c r="AI86" s="157"/>
      <c r="AJ86" s="157"/>
      <c r="AK86" s="158"/>
      <c r="AL86" s="157"/>
      <c r="AM86" s="157"/>
      <c r="AN86" s="157"/>
      <c r="AO86" s="157"/>
      <c r="AP86" s="157"/>
      <c r="AQ86" s="157"/>
      <c r="AR86" s="157"/>
      <c r="AS86" s="157"/>
      <c r="AT86" s="157"/>
      <c r="AU86" s="157"/>
      <c r="AV86" s="158"/>
      <c r="AW86" s="158"/>
      <c r="AX86" s="157"/>
      <c r="AY86" s="157"/>
      <c r="AZ86" s="157"/>
      <c r="BA86" s="157"/>
      <c r="BB86" s="157"/>
      <c r="BC86" s="157"/>
      <c r="BD86" s="157"/>
      <c r="BE86" s="159"/>
    </row>
    <row r="87" spans="1:57" s="161" customFormat="1" ht="12.75">
      <c r="A87" s="154"/>
      <c r="B87" s="99"/>
      <c r="C87" s="100"/>
      <c r="D87" s="101"/>
      <c r="E87" s="101"/>
      <c r="F87" s="101"/>
      <c r="G87" s="100"/>
      <c r="H87" s="100"/>
      <c r="I87" s="100"/>
      <c r="J87" s="100"/>
      <c r="K87" s="100"/>
      <c r="L87" s="100"/>
      <c r="M87" s="100"/>
      <c r="N87" s="102"/>
      <c r="O87" s="101"/>
      <c r="P87" s="103"/>
      <c r="Q87" s="99"/>
      <c r="R87" s="100"/>
      <c r="S87" s="100"/>
      <c r="T87" s="101"/>
      <c r="U87" s="103"/>
      <c r="V87" s="155"/>
      <c r="W87" s="156"/>
      <c r="X87" s="157"/>
      <c r="Y87" s="157"/>
      <c r="Z87" s="155"/>
      <c r="AA87" s="156"/>
      <c r="AB87" s="157"/>
      <c r="AC87" s="157"/>
      <c r="AD87" s="157"/>
      <c r="AE87" s="157"/>
      <c r="AF87" s="157"/>
      <c r="AG87" s="157"/>
      <c r="AH87" s="157"/>
      <c r="AI87" s="157"/>
      <c r="AJ87" s="157"/>
      <c r="AK87" s="158"/>
      <c r="AL87" s="157"/>
      <c r="AM87" s="157"/>
      <c r="AN87" s="157"/>
      <c r="AO87" s="157"/>
      <c r="AP87" s="157"/>
      <c r="AQ87" s="157"/>
      <c r="AR87" s="157"/>
      <c r="AS87" s="157"/>
      <c r="AT87" s="157"/>
      <c r="AU87" s="157"/>
      <c r="AV87" s="158"/>
      <c r="AW87" s="158"/>
      <c r="AX87" s="157"/>
      <c r="AY87" s="157"/>
      <c r="AZ87" s="157"/>
      <c r="BA87" s="157"/>
      <c r="BB87" s="157"/>
      <c r="BC87" s="157"/>
      <c r="BD87" s="157"/>
      <c r="BE87" s="159"/>
    </row>
    <row r="88" spans="1:57" s="161" customFormat="1" ht="12.75">
      <c r="A88" s="154"/>
      <c r="B88" s="99"/>
      <c r="C88" s="100"/>
      <c r="D88" s="101"/>
      <c r="E88" s="101"/>
      <c r="F88" s="101"/>
      <c r="G88" s="100"/>
      <c r="H88" s="100"/>
      <c r="I88" s="100"/>
      <c r="J88" s="100"/>
      <c r="K88" s="100"/>
      <c r="L88" s="100"/>
      <c r="M88" s="100"/>
      <c r="N88" s="102"/>
      <c r="O88" s="101"/>
      <c r="P88" s="103"/>
      <c r="Q88" s="99"/>
      <c r="R88" s="100"/>
      <c r="S88" s="100"/>
      <c r="T88" s="101"/>
      <c r="U88" s="103"/>
      <c r="V88" s="155"/>
      <c r="W88" s="156"/>
      <c r="X88" s="157"/>
      <c r="Y88" s="157"/>
      <c r="Z88" s="155"/>
      <c r="AA88" s="156"/>
      <c r="AB88" s="157"/>
      <c r="AC88" s="157"/>
      <c r="AD88" s="157"/>
      <c r="AE88" s="157"/>
      <c r="AF88" s="157"/>
      <c r="AG88" s="157"/>
      <c r="AH88" s="157"/>
      <c r="AI88" s="157"/>
      <c r="AJ88" s="157"/>
      <c r="AK88" s="158"/>
      <c r="AL88" s="157"/>
      <c r="AM88" s="157"/>
      <c r="AN88" s="157"/>
      <c r="AO88" s="157"/>
      <c r="AP88" s="157"/>
      <c r="AQ88" s="157"/>
      <c r="AR88" s="157"/>
      <c r="AS88" s="157"/>
      <c r="AT88" s="157"/>
      <c r="AU88" s="157"/>
      <c r="AV88" s="158"/>
      <c r="AW88" s="158"/>
      <c r="AX88" s="157"/>
      <c r="AY88" s="157"/>
      <c r="AZ88" s="157"/>
      <c r="BA88" s="157"/>
      <c r="BB88" s="157"/>
      <c r="BC88" s="157"/>
      <c r="BD88" s="157"/>
      <c r="BE88" s="159"/>
    </row>
    <row r="89" spans="1:57" s="161" customFormat="1" ht="12.75">
      <c r="A89" s="154"/>
      <c r="B89" s="99"/>
      <c r="C89" s="100"/>
      <c r="D89" s="101"/>
      <c r="E89" s="101"/>
      <c r="F89" s="101"/>
      <c r="G89" s="100"/>
      <c r="H89" s="100"/>
      <c r="I89" s="100"/>
      <c r="J89" s="100"/>
      <c r="K89" s="100"/>
      <c r="L89" s="100"/>
      <c r="M89" s="100"/>
      <c r="N89" s="102"/>
      <c r="O89" s="101"/>
      <c r="P89" s="103"/>
      <c r="Q89" s="99"/>
      <c r="R89" s="100"/>
      <c r="S89" s="100"/>
      <c r="T89" s="101"/>
      <c r="U89" s="103"/>
      <c r="V89" s="155"/>
      <c r="W89" s="156"/>
      <c r="X89" s="157"/>
      <c r="Y89" s="157"/>
      <c r="Z89" s="155"/>
      <c r="AA89" s="156"/>
      <c r="AB89" s="157"/>
      <c r="AC89" s="157"/>
      <c r="AD89" s="157"/>
      <c r="AE89" s="157"/>
      <c r="AF89" s="157"/>
      <c r="AG89" s="157"/>
      <c r="AH89" s="157"/>
      <c r="AI89" s="157"/>
      <c r="AJ89" s="157"/>
      <c r="AK89" s="158"/>
      <c r="AL89" s="157"/>
      <c r="AM89" s="157"/>
      <c r="AN89" s="157"/>
      <c r="AO89" s="157"/>
      <c r="AP89" s="157"/>
      <c r="AQ89" s="157"/>
      <c r="AR89" s="157"/>
      <c r="AS89" s="157"/>
      <c r="AT89" s="157"/>
      <c r="AU89" s="157"/>
      <c r="AV89" s="158"/>
      <c r="AW89" s="158"/>
      <c r="AX89" s="157"/>
      <c r="AY89" s="157"/>
      <c r="AZ89" s="157"/>
      <c r="BA89" s="157"/>
      <c r="BB89" s="157"/>
      <c r="BC89" s="157"/>
      <c r="BD89" s="157"/>
      <c r="BE89" s="159"/>
    </row>
    <row r="90" spans="1:57" s="161" customFormat="1" ht="12.75">
      <c r="A90" s="154"/>
      <c r="B90" s="99"/>
      <c r="C90" s="100"/>
      <c r="D90" s="101"/>
      <c r="E90" s="101"/>
      <c r="F90" s="101"/>
      <c r="G90" s="100"/>
      <c r="H90" s="100"/>
      <c r="I90" s="100"/>
      <c r="J90" s="100"/>
      <c r="K90" s="100"/>
      <c r="L90" s="100"/>
      <c r="M90" s="100"/>
      <c r="N90" s="102"/>
      <c r="O90" s="101"/>
      <c r="P90" s="103"/>
      <c r="Q90" s="99"/>
      <c r="R90" s="100"/>
      <c r="S90" s="100"/>
      <c r="T90" s="101"/>
      <c r="U90" s="103"/>
      <c r="V90" s="155"/>
      <c r="W90" s="156"/>
      <c r="X90" s="157"/>
      <c r="Y90" s="157"/>
      <c r="Z90" s="155"/>
      <c r="AA90" s="156"/>
      <c r="AB90" s="157"/>
      <c r="AC90" s="157"/>
      <c r="AD90" s="157"/>
      <c r="AE90" s="157"/>
      <c r="AF90" s="157"/>
      <c r="AG90" s="157"/>
      <c r="AH90" s="157"/>
      <c r="AI90" s="157"/>
      <c r="AJ90" s="157"/>
      <c r="AK90" s="158"/>
      <c r="AL90" s="157"/>
      <c r="AM90" s="157"/>
      <c r="AN90" s="157"/>
      <c r="AO90" s="157"/>
      <c r="AP90" s="157"/>
      <c r="AQ90" s="157"/>
      <c r="AR90" s="157"/>
      <c r="AS90" s="157"/>
      <c r="AT90" s="157"/>
      <c r="AU90" s="157"/>
      <c r="AV90" s="158"/>
      <c r="AW90" s="158"/>
      <c r="AX90" s="157"/>
      <c r="AY90" s="157"/>
      <c r="AZ90" s="157"/>
      <c r="BA90" s="157"/>
      <c r="BB90" s="157"/>
      <c r="BC90" s="157"/>
      <c r="BD90" s="157"/>
      <c r="BE90" s="159"/>
    </row>
    <row r="91" spans="1:57" s="161" customFormat="1" ht="12.75">
      <c r="A91" s="154"/>
      <c r="B91" s="99"/>
      <c r="C91" s="100"/>
      <c r="D91" s="101"/>
      <c r="E91" s="101"/>
      <c r="F91" s="101"/>
      <c r="G91" s="100"/>
      <c r="H91" s="100"/>
      <c r="I91" s="100"/>
      <c r="J91" s="100"/>
      <c r="K91" s="100"/>
      <c r="L91" s="100"/>
      <c r="M91" s="100"/>
      <c r="N91" s="102"/>
      <c r="O91" s="101"/>
      <c r="P91" s="103"/>
      <c r="Q91" s="99"/>
      <c r="R91" s="100"/>
      <c r="S91" s="100"/>
      <c r="T91" s="101"/>
      <c r="U91" s="103"/>
      <c r="V91" s="155"/>
      <c r="W91" s="156"/>
      <c r="X91" s="157"/>
      <c r="Y91" s="157"/>
      <c r="Z91" s="155"/>
      <c r="AA91" s="156"/>
      <c r="AB91" s="157"/>
      <c r="AC91" s="157"/>
      <c r="AD91" s="157"/>
      <c r="AE91" s="157"/>
      <c r="AF91" s="157"/>
      <c r="AG91" s="157"/>
      <c r="AH91" s="157"/>
      <c r="AI91" s="157"/>
      <c r="AJ91" s="157"/>
      <c r="AK91" s="158"/>
      <c r="AL91" s="157"/>
      <c r="AM91" s="157"/>
      <c r="AN91" s="157"/>
      <c r="AO91" s="157"/>
      <c r="AP91" s="157"/>
      <c r="AQ91" s="157"/>
      <c r="AR91" s="157"/>
      <c r="AS91" s="157"/>
      <c r="AT91" s="157"/>
      <c r="AU91" s="157"/>
      <c r="AV91" s="158"/>
      <c r="AW91" s="158"/>
      <c r="AX91" s="157"/>
      <c r="AY91" s="157"/>
      <c r="AZ91" s="157"/>
      <c r="BA91" s="157"/>
      <c r="BB91" s="157"/>
      <c r="BC91" s="157"/>
      <c r="BD91" s="157"/>
      <c r="BE91" s="159"/>
    </row>
    <row r="92" spans="1:57" s="161" customFormat="1" ht="12.75">
      <c r="A92" s="154"/>
      <c r="B92" s="99"/>
      <c r="C92" s="100"/>
      <c r="D92" s="101"/>
      <c r="E92" s="101"/>
      <c r="F92" s="101"/>
      <c r="G92" s="100"/>
      <c r="H92" s="100"/>
      <c r="I92" s="100"/>
      <c r="J92" s="100"/>
      <c r="K92" s="100"/>
      <c r="L92" s="100"/>
      <c r="M92" s="100"/>
      <c r="N92" s="102"/>
      <c r="O92" s="101"/>
      <c r="P92" s="103"/>
      <c r="Q92" s="99"/>
      <c r="R92" s="100"/>
      <c r="S92" s="100"/>
      <c r="T92" s="101"/>
      <c r="U92" s="103"/>
      <c r="V92" s="155"/>
      <c r="W92" s="156"/>
      <c r="X92" s="157"/>
      <c r="Y92" s="157"/>
      <c r="Z92" s="155"/>
      <c r="AA92" s="156"/>
      <c r="AB92" s="157"/>
      <c r="AC92" s="157"/>
      <c r="AD92" s="157"/>
      <c r="AE92" s="157"/>
      <c r="AF92" s="157"/>
      <c r="AG92" s="157"/>
      <c r="AH92" s="157"/>
      <c r="AI92" s="157"/>
      <c r="AJ92" s="157"/>
      <c r="AK92" s="158"/>
      <c r="AL92" s="157"/>
      <c r="AM92" s="157"/>
      <c r="AN92" s="157"/>
      <c r="AO92" s="157"/>
      <c r="AP92" s="157"/>
      <c r="AQ92" s="157"/>
      <c r="AR92" s="157"/>
      <c r="AS92" s="157"/>
      <c r="AT92" s="157"/>
      <c r="AU92" s="157"/>
      <c r="AV92" s="158"/>
      <c r="AW92" s="158"/>
      <c r="AX92" s="157"/>
      <c r="AY92" s="157"/>
      <c r="AZ92" s="157"/>
      <c r="BA92" s="157"/>
      <c r="BB92" s="157"/>
      <c r="BC92" s="157"/>
      <c r="BD92" s="157"/>
      <c r="BE92" s="159"/>
    </row>
    <row r="93" spans="1:57" s="161" customFormat="1" ht="12.75">
      <c r="A93" s="154"/>
      <c r="B93" s="99"/>
      <c r="C93" s="100"/>
      <c r="D93" s="101"/>
      <c r="E93" s="101"/>
      <c r="F93" s="101"/>
      <c r="G93" s="100"/>
      <c r="H93" s="100"/>
      <c r="I93" s="100"/>
      <c r="J93" s="100"/>
      <c r="K93" s="100"/>
      <c r="L93" s="100"/>
      <c r="M93" s="100"/>
      <c r="N93" s="102"/>
      <c r="O93" s="101"/>
      <c r="P93" s="103"/>
      <c r="Q93" s="99"/>
      <c r="R93" s="100"/>
      <c r="S93" s="100"/>
      <c r="T93" s="101"/>
      <c r="U93" s="103"/>
      <c r="V93" s="155"/>
      <c r="W93" s="156"/>
      <c r="X93" s="157"/>
      <c r="Y93" s="157"/>
      <c r="Z93" s="155"/>
      <c r="AA93" s="156"/>
      <c r="AB93" s="157"/>
      <c r="AC93" s="157"/>
      <c r="AD93" s="157"/>
      <c r="AE93" s="157"/>
      <c r="AF93" s="157"/>
      <c r="AG93" s="157"/>
      <c r="AH93" s="157"/>
      <c r="AI93" s="157"/>
      <c r="AJ93" s="157"/>
      <c r="AK93" s="158"/>
      <c r="AL93" s="157"/>
      <c r="AM93" s="157"/>
      <c r="AN93" s="157"/>
      <c r="AO93" s="157"/>
      <c r="AP93" s="157"/>
      <c r="AQ93" s="157"/>
      <c r="AR93" s="157"/>
      <c r="AS93" s="157"/>
      <c r="AT93" s="157"/>
      <c r="AU93" s="157"/>
      <c r="AV93" s="158"/>
      <c r="AW93" s="158"/>
      <c r="AX93" s="157"/>
      <c r="AY93" s="157"/>
      <c r="AZ93" s="157"/>
      <c r="BA93" s="157"/>
      <c r="BB93" s="157"/>
      <c r="BC93" s="157"/>
      <c r="BD93" s="157"/>
      <c r="BE93" s="159"/>
    </row>
    <row r="94" spans="1:57" s="161" customFormat="1" ht="12.75">
      <c r="A94" s="154"/>
      <c r="B94" s="99"/>
      <c r="C94" s="100"/>
      <c r="D94" s="101"/>
      <c r="E94" s="101"/>
      <c r="F94" s="101"/>
      <c r="G94" s="100"/>
      <c r="H94" s="100"/>
      <c r="I94" s="100"/>
      <c r="J94" s="100"/>
      <c r="K94" s="100"/>
      <c r="L94" s="100"/>
      <c r="M94" s="100"/>
      <c r="N94" s="102"/>
      <c r="O94" s="101"/>
      <c r="P94" s="103"/>
      <c r="Q94" s="99"/>
      <c r="R94" s="100"/>
      <c r="S94" s="100"/>
      <c r="T94" s="101"/>
      <c r="U94" s="103"/>
      <c r="V94" s="155"/>
      <c r="W94" s="156"/>
      <c r="X94" s="157"/>
      <c r="Y94" s="157"/>
      <c r="Z94" s="155"/>
      <c r="AA94" s="156"/>
      <c r="AB94" s="157"/>
      <c r="AC94" s="157"/>
      <c r="AD94" s="157"/>
      <c r="AE94" s="157"/>
      <c r="AF94" s="157"/>
      <c r="AG94" s="157"/>
      <c r="AH94" s="157"/>
      <c r="AI94" s="158"/>
      <c r="AJ94" s="157"/>
      <c r="AK94" s="157"/>
      <c r="AL94" s="157"/>
      <c r="AM94" s="157"/>
      <c r="AN94" s="157"/>
      <c r="AO94" s="157"/>
      <c r="AP94" s="157"/>
      <c r="AQ94" s="157"/>
      <c r="AR94" s="157"/>
      <c r="AS94" s="157"/>
      <c r="AT94" s="158"/>
      <c r="AU94" s="158"/>
      <c r="AV94" s="157"/>
      <c r="AW94" s="157"/>
      <c r="AX94" s="157"/>
      <c r="AY94" s="157"/>
      <c r="AZ94" s="157"/>
      <c r="BA94" s="157"/>
      <c r="BB94" s="157"/>
      <c r="BC94" s="157"/>
      <c r="BD94" s="157"/>
      <c r="BE94" s="159"/>
    </row>
    <row r="95" spans="1:57" s="161" customFormat="1" ht="12.75">
      <c r="A95" s="154"/>
      <c r="B95" s="99"/>
      <c r="C95" s="100"/>
      <c r="D95" s="101"/>
      <c r="E95" s="101"/>
      <c r="F95" s="101"/>
      <c r="G95" s="100"/>
      <c r="H95" s="100"/>
      <c r="I95" s="100"/>
      <c r="J95" s="100"/>
      <c r="K95" s="100"/>
      <c r="L95" s="100"/>
      <c r="M95" s="100"/>
      <c r="N95" s="102"/>
      <c r="O95" s="101"/>
      <c r="P95" s="103"/>
      <c r="Q95" s="99"/>
      <c r="R95" s="100"/>
      <c r="S95" s="100"/>
      <c r="T95" s="101"/>
      <c r="U95" s="103"/>
      <c r="V95" s="155"/>
      <c r="W95" s="164"/>
      <c r="X95" s="164"/>
      <c r="Y95" s="164"/>
      <c r="Z95" s="155"/>
      <c r="AA95" s="164"/>
      <c r="AB95" s="164"/>
      <c r="AC95" s="164"/>
      <c r="AD95" s="164"/>
      <c r="AE95" s="164"/>
      <c r="AF95" s="164"/>
      <c r="AG95" s="164"/>
      <c r="AH95" s="164"/>
      <c r="AI95" s="158"/>
      <c r="AJ95" s="164"/>
      <c r="AK95" s="164"/>
      <c r="AL95" s="164"/>
      <c r="AM95" s="164"/>
      <c r="AN95" s="164"/>
      <c r="AO95" s="164"/>
      <c r="AP95" s="164"/>
      <c r="AQ95" s="164"/>
      <c r="AR95" s="164"/>
      <c r="AS95" s="164"/>
      <c r="AT95" s="165"/>
      <c r="AU95" s="165"/>
      <c r="AV95" s="164"/>
      <c r="AW95" s="164"/>
      <c r="AX95" s="164"/>
      <c r="AY95" s="164"/>
      <c r="AZ95" s="164"/>
      <c r="BA95" s="164"/>
      <c r="BB95" s="164"/>
      <c r="BC95" s="164"/>
      <c r="BD95" s="164"/>
      <c r="BE95" s="166"/>
    </row>
    <row r="96" spans="1:57" s="161" customFormat="1" ht="12.75">
      <c r="A96" s="154"/>
      <c r="B96" s="99"/>
      <c r="C96" s="100"/>
      <c r="D96" s="101"/>
      <c r="E96" s="101"/>
      <c r="F96" s="101"/>
      <c r="G96" s="100"/>
      <c r="H96" s="100"/>
      <c r="I96" s="100"/>
      <c r="J96" s="100"/>
      <c r="K96" s="100"/>
      <c r="L96" s="100"/>
      <c r="M96" s="100"/>
      <c r="N96" s="102"/>
      <c r="O96" s="101"/>
      <c r="P96" s="103"/>
      <c r="Q96" s="99"/>
      <c r="R96" s="100"/>
      <c r="S96" s="100"/>
      <c r="T96" s="101"/>
      <c r="U96" s="103"/>
      <c r="V96" s="155"/>
      <c r="W96" s="164"/>
      <c r="X96" s="164"/>
      <c r="Y96" s="164"/>
      <c r="Z96" s="155"/>
      <c r="AA96" s="164"/>
      <c r="AB96" s="164"/>
      <c r="AC96" s="164"/>
      <c r="AD96" s="164"/>
      <c r="AE96" s="164"/>
      <c r="AF96" s="164"/>
      <c r="AG96" s="164"/>
      <c r="AH96" s="164"/>
      <c r="AI96" s="158"/>
      <c r="AJ96" s="164"/>
      <c r="AK96" s="164"/>
      <c r="AL96" s="164"/>
      <c r="AM96" s="164"/>
      <c r="AN96" s="164"/>
      <c r="AO96" s="164"/>
      <c r="AP96" s="164"/>
      <c r="AQ96" s="164"/>
      <c r="AR96" s="164"/>
      <c r="AS96" s="164"/>
      <c r="AT96" s="165"/>
      <c r="AU96" s="165"/>
      <c r="AV96" s="164"/>
      <c r="AW96" s="164"/>
      <c r="AX96" s="164"/>
      <c r="AY96" s="164"/>
      <c r="AZ96" s="164"/>
      <c r="BA96" s="164"/>
      <c r="BB96" s="164"/>
      <c r="BC96" s="164"/>
      <c r="BD96" s="164"/>
      <c r="BE96" s="166"/>
    </row>
    <row r="97" spans="1:57" s="161" customFormat="1" ht="12.75">
      <c r="A97" s="154"/>
      <c r="B97" s="99"/>
      <c r="C97" s="100"/>
      <c r="D97" s="101"/>
      <c r="E97" s="101"/>
      <c r="F97" s="101"/>
      <c r="G97" s="100"/>
      <c r="H97" s="100"/>
      <c r="I97" s="100"/>
      <c r="J97" s="100"/>
      <c r="K97" s="100"/>
      <c r="L97" s="100"/>
      <c r="M97" s="100"/>
      <c r="N97" s="102"/>
      <c r="O97" s="101"/>
      <c r="P97" s="103"/>
      <c r="Q97" s="99"/>
      <c r="R97" s="100"/>
      <c r="S97" s="100"/>
      <c r="T97" s="101"/>
      <c r="U97" s="103"/>
      <c r="V97" s="167"/>
      <c r="W97" s="164"/>
      <c r="X97" s="164"/>
      <c r="Y97" s="164"/>
      <c r="Z97" s="167"/>
      <c r="AA97" s="164"/>
      <c r="AB97" s="164"/>
      <c r="AC97" s="164"/>
      <c r="AD97" s="164"/>
      <c r="AE97" s="164"/>
      <c r="AF97" s="164"/>
      <c r="AG97" s="164"/>
      <c r="AH97" s="164"/>
      <c r="AI97" s="158"/>
      <c r="AJ97" s="164"/>
      <c r="AK97" s="164"/>
      <c r="AL97" s="164"/>
      <c r="AM97" s="164"/>
      <c r="AN97" s="164"/>
      <c r="AO97" s="164"/>
      <c r="AP97" s="164"/>
      <c r="AQ97" s="164"/>
      <c r="AR97" s="164"/>
      <c r="AS97" s="164"/>
      <c r="AT97" s="165"/>
      <c r="AU97" s="165"/>
      <c r="AV97" s="164"/>
      <c r="AW97" s="164"/>
      <c r="AX97" s="164"/>
      <c r="AY97" s="164"/>
      <c r="AZ97" s="164"/>
      <c r="BA97" s="164"/>
      <c r="BB97" s="164"/>
      <c r="BC97" s="164"/>
      <c r="BD97" s="164"/>
      <c r="BE97" s="166"/>
    </row>
    <row r="98" spans="1:57" s="172" customFormat="1" ht="12.75">
      <c r="A98" s="154"/>
      <c r="B98" s="99"/>
      <c r="C98" s="100"/>
      <c r="D98" s="101"/>
      <c r="E98" s="101"/>
      <c r="F98" s="101"/>
      <c r="G98" s="100"/>
      <c r="H98" s="100"/>
      <c r="I98" s="100"/>
      <c r="J98" s="100"/>
      <c r="K98" s="100"/>
      <c r="L98" s="100"/>
      <c r="M98" s="100"/>
      <c r="N98" s="102"/>
      <c r="O98" s="101"/>
      <c r="P98" s="103"/>
      <c r="Q98" s="99"/>
      <c r="R98" s="100"/>
      <c r="S98" s="100"/>
      <c r="T98" s="101"/>
      <c r="U98" s="103"/>
      <c r="V98" s="168"/>
      <c r="W98" s="169"/>
      <c r="X98" s="169"/>
      <c r="Y98" s="169"/>
      <c r="Z98" s="168"/>
      <c r="AA98" s="169"/>
      <c r="AB98" s="169"/>
      <c r="AC98" s="169"/>
      <c r="AD98" s="169"/>
      <c r="AE98" s="169"/>
      <c r="AF98" s="169"/>
      <c r="AG98" s="169"/>
      <c r="AH98" s="169"/>
      <c r="AI98" s="158"/>
      <c r="AJ98" s="169"/>
      <c r="AK98" s="169"/>
      <c r="AL98" s="169"/>
      <c r="AM98" s="169"/>
      <c r="AN98" s="169"/>
      <c r="AO98" s="169"/>
      <c r="AP98" s="169"/>
      <c r="AQ98" s="169"/>
      <c r="AR98" s="169"/>
      <c r="AS98" s="169"/>
      <c r="AT98" s="170"/>
      <c r="AU98" s="170"/>
      <c r="AV98" s="169"/>
      <c r="AW98" s="169"/>
      <c r="AX98" s="169"/>
      <c r="AY98" s="169"/>
      <c r="AZ98" s="169"/>
      <c r="BA98" s="169"/>
      <c r="BB98" s="169"/>
      <c r="BC98" s="169"/>
      <c r="BD98" s="169"/>
      <c r="BE98" s="171"/>
    </row>
    <row r="99" spans="1:57" s="172" customFormat="1" ht="12.75">
      <c r="A99" s="154"/>
      <c r="B99" s="99"/>
      <c r="C99" s="100"/>
      <c r="D99" s="101"/>
      <c r="E99" s="101"/>
      <c r="F99" s="101"/>
      <c r="G99" s="100"/>
      <c r="H99" s="100"/>
      <c r="I99" s="100"/>
      <c r="J99" s="100"/>
      <c r="K99" s="100"/>
      <c r="L99" s="100"/>
      <c r="M99" s="100"/>
      <c r="N99" s="102"/>
      <c r="O99" s="101"/>
      <c r="P99" s="103"/>
      <c r="Q99" s="99"/>
      <c r="R99" s="100"/>
      <c r="S99" s="100"/>
      <c r="T99" s="101"/>
      <c r="U99" s="103"/>
      <c r="V99" s="168"/>
      <c r="W99" s="169"/>
      <c r="X99" s="169"/>
      <c r="Y99" s="169"/>
      <c r="Z99" s="168"/>
      <c r="AA99" s="169"/>
      <c r="AB99" s="169"/>
      <c r="AC99" s="169"/>
      <c r="AD99" s="169"/>
      <c r="AE99" s="169"/>
      <c r="AF99" s="169"/>
      <c r="AG99" s="169"/>
      <c r="AH99" s="169"/>
      <c r="AI99" s="158"/>
      <c r="AJ99" s="169"/>
      <c r="AK99" s="169"/>
      <c r="AL99" s="169"/>
      <c r="AM99" s="169"/>
      <c r="AN99" s="169"/>
      <c r="AO99" s="169"/>
      <c r="AP99" s="169"/>
      <c r="AQ99" s="169"/>
      <c r="AR99" s="169"/>
      <c r="AS99" s="169"/>
      <c r="AT99" s="170"/>
      <c r="AU99" s="170"/>
      <c r="AV99" s="169"/>
      <c r="AW99" s="169"/>
      <c r="AX99" s="169"/>
      <c r="AY99" s="169"/>
      <c r="AZ99" s="169"/>
      <c r="BA99" s="169"/>
      <c r="BB99" s="169"/>
      <c r="BC99" s="169"/>
      <c r="BD99" s="169"/>
      <c r="BE99" s="171"/>
    </row>
    <row r="100" spans="1:57" s="172" customFormat="1" ht="12.75">
      <c r="A100" s="154"/>
      <c r="B100" s="99"/>
      <c r="C100" s="100"/>
      <c r="D100" s="101"/>
      <c r="E100" s="101"/>
      <c r="F100" s="101"/>
      <c r="G100" s="100"/>
      <c r="H100" s="100"/>
      <c r="I100" s="100"/>
      <c r="J100" s="100"/>
      <c r="K100" s="100"/>
      <c r="L100" s="100"/>
      <c r="M100" s="100"/>
      <c r="N100" s="102"/>
      <c r="O100" s="101"/>
      <c r="P100" s="103"/>
      <c r="Q100" s="99"/>
      <c r="R100" s="100"/>
      <c r="S100" s="100"/>
      <c r="T100" s="101"/>
      <c r="U100" s="103"/>
      <c r="V100" s="168"/>
      <c r="W100" s="169"/>
      <c r="X100" s="169"/>
      <c r="Y100" s="169"/>
      <c r="Z100" s="168"/>
      <c r="AA100" s="169"/>
      <c r="AB100" s="169"/>
      <c r="AC100" s="169"/>
      <c r="AD100" s="169"/>
      <c r="AE100" s="169"/>
      <c r="AF100" s="169"/>
      <c r="AG100" s="169"/>
      <c r="AH100" s="169"/>
      <c r="AI100" s="158"/>
      <c r="AJ100" s="169"/>
      <c r="AK100" s="169"/>
      <c r="AL100" s="169"/>
      <c r="AM100" s="169"/>
      <c r="AN100" s="169"/>
      <c r="AO100" s="169"/>
      <c r="AP100" s="169"/>
      <c r="AQ100" s="169"/>
      <c r="AR100" s="169"/>
      <c r="AS100" s="169"/>
      <c r="AT100" s="170"/>
      <c r="AU100" s="170"/>
      <c r="AV100" s="169"/>
      <c r="AW100" s="169"/>
      <c r="AX100" s="169"/>
      <c r="AY100" s="169"/>
      <c r="AZ100" s="169"/>
      <c r="BA100" s="169"/>
      <c r="BB100" s="169"/>
      <c r="BC100" s="169"/>
      <c r="BD100" s="169"/>
      <c r="BE100" s="171"/>
    </row>
    <row r="101" spans="1:57" s="172" customFormat="1" ht="12.75">
      <c r="A101" s="154"/>
      <c r="B101" s="99"/>
      <c r="C101" s="100"/>
      <c r="D101" s="101"/>
      <c r="E101" s="101"/>
      <c r="F101" s="101"/>
      <c r="G101" s="100"/>
      <c r="H101" s="100"/>
      <c r="I101" s="100"/>
      <c r="J101" s="100"/>
      <c r="K101" s="100"/>
      <c r="L101" s="100"/>
      <c r="M101" s="100"/>
      <c r="N101" s="102"/>
      <c r="O101" s="101"/>
      <c r="P101" s="103"/>
      <c r="Q101" s="99"/>
      <c r="R101" s="100"/>
      <c r="S101" s="100"/>
      <c r="T101" s="101"/>
      <c r="U101" s="103"/>
      <c r="V101" s="168"/>
      <c r="W101" s="169"/>
      <c r="X101" s="169"/>
      <c r="Y101" s="169"/>
      <c r="Z101" s="168"/>
      <c r="AA101" s="169"/>
      <c r="AB101" s="169"/>
      <c r="AC101" s="169"/>
      <c r="AD101" s="169"/>
      <c r="AE101" s="169"/>
      <c r="AF101" s="169"/>
      <c r="AG101" s="169"/>
      <c r="AH101" s="169"/>
      <c r="AI101" s="158"/>
      <c r="AJ101" s="169"/>
      <c r="AK101" s="169"/>
      <c r="AL101" s="169"/>
      <c r="AM101" s="169"/>
      <c r="AN101" s="169"/>
      <c r="AO101" s="169"/>
      <c r="AP101" s="169"/>
      <c r="AQ101" s="169"/>
      <c r="AR101" s="169"/>
      <c r="AS101" s="169"/>
      <c r="AT101" s="170"/>
      <c r="AU101" s="170"/>
      <c r="AV101" s="169"/>
      <c r="AW101" s="169"/>
      <c r="AX101" s="169"/>
      <c r="AY101" s="169"/>
      <c r="AZ101" s="169"/>
      <c r="BA101" s="169"/>
      <c r="BB101" s="169"/>
      <c r="BC101" s="169"/>
      <c r="BD101" s="169"/>
      <c r="BE101" s="171"/>
    </row>
    <row r="102" spans="1:57" s="172" customFormat="1" ht="12.75">
      <c r="A102" s="154"/>
      <c r="B102" s="99"/>
      <c r="C102" s="100"/>
      <c r="D102" s="101"/>
      <c r="E102" s="101"/>
      <c r="F102" s="101"/>
      <c r="G102" s="100"/>
      <c r="H102" s="100"/>
      <c r="I102" s="100"/>
      <c r="J102" s="100"/>
      <c r="K102" s="100"/>
      <c r="L102" s="100"/>
      <c r="M102" s="100"/>
      <c r="N102" s="102"/>
      <c r="O102" s="101"/>
      <c r="P102" s="103"/>
      <c r="Q102" s="99"/>
      <c r="R102" s="100"/>
      <c r="S102" s="100"/>
      <c r="T102" s="101"/>
      <c r="U102" s="103"/>
      <c r="V102" s="168"/>
      <c r="W102" s="169"/>
      <c r="X102" s="169"/>
      <c r="Y102" s="169"/>
      <c r="Z102" s="168"/>
      <c r="AA102" s="169"/>
      <c r="AB102" s="169"/>
      <c r="AC102" s="169"/>
      <c r="AD102" s="169"/>
      <c r="AE102" s="169"/>
      <c r="AF102" s="169"/>
      <c r="AG102" s="169"/>
      <c r="AH102" s="169"/>
      <c r="AI102" s="158"/>
      <c r="AJ102" s="169"/>
      <c r="AK102" s="169"/>
      <c r="AL102" s="169"/>
      <c r="AM102" s="169"/>
      <c r="AN102" s="169"/>
      <c r="AO102" s="169"/>
      <c r="AP102" s="169"/>
      <c r="AQ102" s="169"/>
      <c r="AR102" s="169"/>
      <c r="AS102" s="169"/>
      <c r="AT102" s="170"/>
      <c r="AU102" s="170"/>
      <c r="AV102" s="169"/>
      <c r="AW102" s="169"/>
      <c r="AX102" s="169"/>
      <c r="AY102" s="169"/>
      <c r="AZ102" s="169"/>
      <c r="BA102" s="169"/>
      <c r="BB102" s="169"/>
      <c r="BC102" s="169"/>
      <c r="BD102" s="169"/>
      <c r="BE102" s="171"/>
    </row>
    <row r="103" spans="1:57" s="172" customFormat="1" ht="12.75">
      <c r="A103" s="154"/>
      <c r="B103" s="99"/>
      <c r="C103" s="100"/>
      <c r="D103" s="101"/>
      <c r="E103" s="101"/>
      <c r="F103" s="101"/>
      <c r="G103" s="100"/>
      <c r="H103" s="100"/>
      <c r="I103" s="100"/>
      <c r="J103" s="100"/>
      <c r="K103" s="100"/>
      <c r="L103" s="100"/>
      <c r="M103" s="100"/>
      <c r="N103" s="102"/>
      <c r="O103" s="101"/>
      <c r="P103" s="103"/>
      <c r="Q103" s="99"/>
      <c r="R103" s="100"/>
      <c r="S103" s="100"/>
      <c r="T103" s="101"/>
      <c r="U103" s="103"/>
      <c r="V103" s="168"/>
      <c r="W103" s="169"/>
      <c r="X103" s="169"/>
      <c r="Y103" s="169"/>
      <c r="Z103" s="168"/>
      <c r="AA103" s="169"/>
      <c r="AB103" s="169"/>
      <c r="AC103" s="169"/>
      <c r="AD103" s="169"/>
      <c r="AE103" s="169"/>
      <c r="AF103" s="169"/>
      <c r="AG103" s="169"/>
      <c r="AH103" s="169"/>
      <c r="AI103" s="158"/>
      <c r="AJ103" s="169"/>
      <c r="AK103" s="169"/>
      <c r="AL103" s="169"/>
      <c r="AM103" s="169"/>
      <c r="AN103" s="169"/>
      <c r="AO103" s="169"/>
      <c r="AP103" s="169"/>
      <c r="AQ103" s="169"/>
      <c r="AR103" s="169"/>
      <c r="AS103" s="169"/>
      <c r="AT103" s="170"/>
      <c r="AU103" s="170"/>
      <c r="AV103" s="169"/>
      <c r="AW103" s="169"/>
      <c r="AX103" s="169"/>
      <c r="AY103" s="169"/>
      <c r="AZ103" s="169"/>
      <c r="BA103" s="169"/>
      <c r="BB103" s="169"/>
      <c r="BC103" s="169"/>
      <c r="BD103" s="169"/>
      <c r="BE103" s="171"/>
    </row>
    <row r="104" spans="1:57" s="172" customFormat="1" ht="12.75">
      <c r="A104" s="154"/>
      <c r="B104" s="99"/>
      <c r="C104" s="100"/>
      <c r="D104" s="101"/>
      <c r="E104" s="101"/>
      <c r="F104" s="101"/>
      <c r="G104" s="100"/>
      <c r="H104" s="100"/>
      <c r="I104" s="100"/>
      <c r="J104" s="100"/>
      <c r="K104" s="100"/>
      <c r="L104" s="100"/>
      <c r="M104" s="100"/>
      <c r="N104" s="102"/>
      <c r="O104" s="101"/>
      <c r="P104" s="103"/>
      <c r="Q104" s="99"/>
      <c r="R104" s="100"/>
      <c r="S104" s="100"/>
      <c r="T104" s="101"/>
      <c r="U104" s="103"/>
      <c r="V104" s="168"/>
      <c r="W104" s="169"/>
      <c r="X104" s="169"/>
      <c r="Y104" s="169"/>
      <c r="Z104" s="168"/>
      <c r="AA104" s="169"/>
      <c r="AB104" s="169"/>
      <c r="AC104" s="169"/>
      <c r="AD104" s="169"/>
      <c r="AE104" s="169"/>
      <c r="AF104" s="169"/>
      <c r="AG104" s="169"/>
      <c r="AH104" s="169"/>
      <c r="AI104" s="158"/>
      <c r="AJ104" s="169"/>
      <c r="AK104" s="169"/>
      <c r="AL104" s="169"/>
      <c r="AM104" s="169"/>
      <c r="AN104" s="169"/>
      <c r="AO104" s="169"/>
      <c r="AP104" s="169"/>
      <c r="AQ104" s="169"/>
      <c r="AR104" s="169"/>
      <c r="AS104" s="169"/>
      <c r="AT104" s="170"/>
      <c r="AU104" s="170"/>
      <c r="AV104" s="169"/>
      <c r="AW104" s="169"/>
      <c r="AX104" s="169"/>
      <c r="AY104" s="169"/>
      <c r="AZ104" s="169"/>
      <c r="BA104" s="169"/>
      <c r="BB104" s="169"/>
      <c r="BC104" s="169"/>
      <c r="BD104" s="169"/>
      <c r="BE104" s="171"/>
    </row>
    <row r="105" spans="1:57" s="172" customFormat="1" ht="12.75">
      <c r="A105" s="154"/>
      <c r="B105" s="99"/>
      <c r="C105" s="100"/>
      <c r="D105" s="101"/>
      <c r="E105" s="101"/>
      <c r="F105" s="101"/>
      <c r="G105" s="100"/>
      <c r="H105" s="100"/>
      <c r="I105" s="100"/>
      <c r="J105" s="100"/>
      <c r="K105" s="100"/>
      <c r="L105" s="100"/>
      <c r="M105" s="100"/>
      <c r="N105" s="102"/>
      <c r="O105" s="101"/>
      <c r="P105" s="103"/>
      <c r="Q105" s="99"/>
      <c r="R105" s="100"/>
      <c r="S105" s="100"/>
      <c r="T105" s="101"/>
      <c r="U105" s="103"/>
      <c r="V105" s="168"/>
      <c r="W105" s="169"/>
      <c r="X105" s="169"/>
      <c r="Y105" s="169"/>
      <c r="Z105" s="168"/>
      <c r="AA105" s="169"/>
      <c r="AB105" s="169"/>
      <c r="AC105" s="169"/>
      <c r="AD105" s="169"/>
      <c r="AE105" s="169"/>
      <c r="AF105" s="169"/>
      <c r="AG105" s="169"/>
      <c r="AH105" s="169"/>
      <c r="AI105" s="158"/>
      <c r="AJ105" s="169"/>
      <c r="AK105" s="169"/>
      <c r="AL105" s="169"/>
      <c r="AM105" s="169"/>
      <c r="AN105" s="169"/>
      <c r="AO105" s="169"/>
      <c r="AP105" s="169"/>
      <c r="AQ105" s="169"/>
      <c r="AR105" s="169"/>
      <c r="AS105" s="169"/>
      <c r="AT105" s="170"/>
      <c r="AU105" s="170"/>
      <c r="AV105" s="169"/>
      <c r="AW105" s="169"/>
      <c r="AX105" s="169"/>
      <c r="AY105" s="169"/>
      <c r="AZ105" s="169"/>
      <c r="BA105" s="169"/>
      <c r="BB105" s="169"/>
      <c r="BC105" s="169"/>
      <c r="BD105" s="169"/>
      <c r="BE105" s="171"/>
    </row>
    <row r="106" spans="1:57" s="172" customFormat="1" ht="12.75">
      <c r="A106" s="154"/>
      <c r="B106" s="99"/>
      <c r="C106" s="100"/>
      <c r="D106" s="101"/>
      <c r="E106" s="101"/>
      <c r="F106" s="101"/>
      <c r="G106" s="100"/>
      <c r="H106" s="100"/>
      <c r="I106" s="100"/>
      <c r="J106" s="100"/>
      <c r="K106" s="100"/>
      <c r="L106" s="100"/>
      <c r="M106" s="100"/>
      <c r="N106" s="102"/>
      <c r="O106" s="101"/>
      <c r="P106" s="103"/>
      <c r="Q106" s="99"/>
      <c r="R106" s="100"/>
      <c r="S106" s="100"/>
      <c r="T106" s="101"/>
      <c r="U106" s="103"/>
      <c r="V106" s="168"/>
      <c r="W106" s="169"/>
      <c r="X106" s="169"/>
      <c r="Y106" s="169"/>
      <c r="Z106" s="168"/>
      <c r="AA106" s="169"/>
      <c r="AB106" s="169"/>
      <c r="AC106" s="169"/>
      <c r="AD106" s="169"/>
      <c r="AE106" s="169"/>
      <c r="AF106" s="169"/>
      <c r="AG106" s="169"/>
      <c r="AH106" s="169"/>
      <c r="AI106" s="158"/>
      <c r="AJ106" s="169"/>
      <c r="AK106" s="169"/>
      <c r="AL106" s="169"/>
      <c r="AM106" s="169"/>
      <c r="AN106" s="169"/>
      <c r="AO106" s="169"/>
      <c r="AP106" s="169"/>
      <c r="AQ106" s="169"/>
      <c r="AR106" s="169"/>
      <c r="AS106" s="169"/>
      <c r="AT106" s="170"/>
      <c r="AU106" s="170"/>
      <c r="AV106" s="169"/>
      <c r="AW106" s="169"/>
      <c r="AX106" s="169"/>
      <c r="AY106" s="169"/>
      <c r="AZ106" s="169"/>
      <c r="BA106" s="169"/>
      <c r="BB106" s="169"/>
      <c r="BC106" s="169"/>
      <c r="BD106" s="169"/>
      <c r="BE106" s="171"/>
    </row>
    <row r="107" spans="1:57" s="172" customFormat="1" ht="12.75">
      <c r="A107" s="154"/>
      <c r="B107" s="99"/>
      <c r="C107" s="100"/>
      <c r="D107" s="101"/>
      <c r="E107" s="101"/>
      <c r="F107" s="101"/>
      <c r="G107" s="100"/>
      <c r="H107" s="100"/>
      <c r="I107" s="100"/>
      <c r="J107" s="100"/>
      <c r="K107" s="100"/>
      <c r="L107" s="100"/>
      <c r="M107" s="100"/>
      <c r="N107" s="102"/>
      <c r="O107" s="101"/>
      <c r="P107" s="103"/>
      <c r="Q107" s="99"/>
      <c r="R107" s="100"/>
      <c r="S107" s="102"/>
      <c r="T107" s="101"/>
      <c r="U107" s="103"/>
      <c r="V107" s="168"/>
      <c r="W107" s="169"/>
      <c r="X107" s="169"/>
      <c r="Y107" s="169"/>
      <c r="Z107" s="168"/>
      <c r="AA107" s="169"/>
      <c r="AB107" s="169"/>
      <c r="AC107" s="169"/>
      <c r="AD107" s="169"/>
      <c r="AE107" s="169"/>
      <c r="AF107" s="169"/>
      <c r="AG107" s="169"/>
      <c r="AH107" s="169"/>
      <c r="AI107" s="158"/>
      <c r="AJ107" s="169"/>
      <c r="AK107" s="169"/>
      <c r="AL107" s="169"/>
      <c r="AM107" s="169"/>
      <c r="AN107" s="169"/>
      <c r="AO107" s="169"/>
      <c r="AP107" s="169"/>
      <c r="AQ107" s="169"/>
      <c r="AR107" s="169"/>
      <c r="AS107" s="169"/>
      <c r="AT107" s="170"/>
      <c r="AU107" s="170"/>
      <c r="AV107" s="169"/>
      <c r="AW107" s="169"/>
      <c r="AX107" s="169"/>
      <c r="AY107" s="169"/>
      <c r="AZ107" s="169"/>
      <c r="BA107" s="169"/>
      <c r="BB107" s="169"/>
      <c r="BC107" s="169"/>
      <c r="BD107" s="169"/>
      <c r="BE107" s="171"/>
    </row>
    <row r="108" spans="1:57" s="172" customFormat="1" ht="12.75">
      <c r="A108" s="154"/>
      <c r="B108" s="99"/>
      <c r="C108" s="100"/>
      <c r="D108" s="101"/>
      <c r="E108" s="101"/>
      <c r="F108" s="101"/>
      <c r="G108" s="100"/>
      <c r="H108" s="100"/>
      <c r="I108" s="100"/>
      <c r="J108" s="100"/>
      <c r="K108" s="100"/>
      <c r="L108" s="100"/>
      <c r="M108" s="100"/>
      <c r="N108" s="102"/>
      <c r="O108" s="101"/>
      <c r="P108" s="103"/>
      <c r="Q108" s="99"/>
      <c r="R108" s="100"/>
      <c r="S108" s="102"/>
      <c r="T108" s="101"/>
      <c r="U108" s="103"/>
      <c r="V108" s="168"/>
      <c r="W108" s="169"/>
      <c r="X108" s="169"/>
      <c r="Y108" s="169"/>
      <c r="Z108" s="168"/>
      <c r="AA108" s="169"/>
      <c r="AB108" s="169"/>
      <c r="AC108" s="169"/>
      <c r="AD108" s="169"/>
      <c r="AE108" s="169"/>
      <c r="AF108" s="169"/>
      <c r="AG108" s="169"/>
      <c r="AH108" s="169"/>
      <c r="AI108" s="158"/>
      <c r="AJ108" s="169"/>
      <c r="AK108" s="169"/>
      <c r="AL108" s="169"/>
      <c r="AM108" s="169"/>
      <c r="AN108" s="169"/>
      <c r="AO108" s="169"/>
      <c r="AP108" s="169"/>
      <c r="AQ108" s="169"/>
      <c r="AR108" s="169"/>
      <c r="AS108" s="169"/>
      <c r="AT108" s="170"/>
      <c r="AU108" s="170"/>
      <c r="AV108" s="169"/>
      <c r="AW108" s="169"/>
      <c r="AX108" s="169"/>
      <c r="AY108" s="169"/>
      <c r="AZ108" s="169"/>
      <c r="BA108" s="169"/>
      <c r="BB108" s="169"/>
      <c r="BC108" s="169"/>
      <c r="BD108" s="169"/>
      <c r="BE108" s="171"/>
    </row>
    <row r="109" spans="1:57" s="172" customFormat="1" ht="12.75">
      <c r="A109" s="154"/>
      <c r="B109" s="99"/>
      <c r="C109" s="100"/>
      <c r="D109" s="101"/>
      <c r="E109" s="101"/>
      <c r="F109" s="101"/>
      <c r="G109" s="100"/>
      <c r="H109" s="100"/>
      <c r="I109" s="100"/>
      <c r="J109" s="100"/>
      <c r="K109" s="100"/>
      <c r="L109" s="100"/>
      <c r="M109" s="100"/>
      <c r="N109" s="102"/>
      <c r="O109" s="101"/>
      <c r="P109" s="103"/>
      <c r="Q109" s="99"/>
      <c r="R109" s="100"/>
      <c r="S109" s="102"/>
      <c r="T109" s="101"/>
      <c r="U109" s="103"/>
      <c r="V109" s="168"/>
      <c r="W109" s="169"/>
      <c r="X109" s="169"/>
      <c r="Y109" s="169"/>
      <c r="Z109" s="168"/>
      <c r="AA109" s="169"/>
      <c r="AB109" s="169"/>
      <c r="AC109" s="169"/>
      <c r="AD109" s="169"/>
      <c r="AE109" s="169"/>
      <c r="AF109" s="169"/>
      <c r="AG109" s="169"/>
      <c r="AH109" s="169"/>
      <c r="AI109" s="158"/>
      <c r="AJ109" s="169"/>
      <c r="AK109" s="169"/>
      <c r="AL109" s="169"/>
      <c r="AM109" s="169"/>
      <c r="AN109" s="169"/>
      <c r="AO109" s="169"/>
      <c r="AP109" s="169"/>
      <c r="AQ109" s="169"/>
      <c r="AR109" s="169"/>
      <c r="AS109" s="169"/>
      <c r="AT109" s="170"/>
      <c r="AU109" s="170"/>
      <c r="AV109" s="169"/>
      <c r="AW109" s="169"/>
      <c r="AX109" s="169"/>
      <c r="AY109" s="169"/>
      <c r="AZ109" s="169"/>
      <c r="BA109" s="169"/>
      <c r="BB109" s="169"/>
      <c r="BC109" s="169"/>
      <c r="BD109" s="169"/>
      <c r="BE109" s="171"/>
    </row>
    <row r="110" spans="1:57" s="172" customFormat="1" ht="12.75">
      <c r="A110" s="154"/>
      <c r="B110" s="99"/>
      <c r="C110" s="100"/>
      <c r="D110" s="101"/>
      <c r="E110" s="101"/>
      <c r="F110" s="101"/>
      <c r="G110" s="100"/>
      <c r="H110" s="100"/>
      <c r="I110" s="100"/>
      <c r="J110" s="100"/>
      <c r="K110" s="100"/>
      <c r="L110" s="100"/>
      <c r="M110" s="100"/>
      <c r="N110" s="102"/>
      <c r="O110" s="101"/>
      <c r="P110" s="103"/>
      <c r="Q110" s="99"/>
      <c r="R110" s="100"/>
      <c r="S110" s="102"/>
      <c r="T110" s="101"/>
      <c r="U110" s="103"/>
      <c r="V110" s="168"/>
      <c r="W110" s="169"/>
      <c r="X110" s="169"/>
      <c r="Y110" s="169"/>
      <c r="Z110" s="168"/>
      <c r="AA110" s="169"/>
      <c r="AB110" s="169"/>
      <c r="AC110" s="169"/>
      <c r="AD110" s="169"/>
      <c r="AE110" s="169"/>
      <c r="AF110" s="169"/>
      <c r="AG110" s="169"/>
      <c r="AH110" s="169"/>
      <c r="AI110" s="158"/>
      <c r="AJ110" s="169"/>
      <c r="AK110" s="169"/>
      <c r="AL110" s="169"/>
      <c r="AM110" s="169"/>
      <c r="AN110" s="169"/>
      <c r="AO110" s="169"/>
      <c r="AP110" s="169"/>
      <c r="AQ110" s="169"/>
      <c r="AR110" s="169"/>
      <c r="AS110" s="169"/>
      <c r="AT110" s="170"/>
      <c r="AU110" s="170"/>
      <c r="AV110" s="169"/>
      <c r="AW110" s="169"/>
      <c r="AX110" s="169"/>
      <c r="AY110" s="169"/>
      <c r="AZ110" s="169"/>
      <c r="BA110" s="169"/>
      <c r="BB110" s="169"/>
      <c r="BC110" s="169"/>
      <c r="BD110" s="169"/>
      <c r="BE110" s="171"/>
    </row>
    <row r="111" spans="1:57" s="172" customFormat="1" ht="12.75">
      <c r="A111" s="154"/>
      <c r="B111" s="99"/>
      <c r="C111" s="100"/>
      <c r="D111" s="101"/>
      <c r="E111" s="101"/>
      <c r="F111" s="101"/>
      <c r="G111" s="100"/>
      <c r="H111" s="100"/>
      <c r="I111" s="100"/>
      <c r="J111" s="100"/>
      <c r="K111" s="100"/>
      <c r="L111" s="100"/>
      <c r="M111" s="100"/>
      <c r="N111" s="102"/>
      <c r="O111" s="101"/>
      <c r="P111" s="103"/>
      <c r="Q111" s="99"/>
      <c r="R111" s="100"/>
      <c r="S111" s="102"/>
      <c r="T111" s="101"/>
      <c r="U111" s="103"/>
      <c r="V111" s="168"/>
      <c r="W111" s="169"/>
      <c r="X111" s="169"/>
      <c r="Y111" s="169"/>
      <c r="Z111" s="168"/>
      <c r="AA111" s="169"/>
      <c r="AB111" s="169"/>
      <c r="AC111" s="169"/>
      <c r="AD111" s="169"/>
      <c r="AE111" s="169"/>
      <c r="AF111" s="169"/>
      <c r="AG111" s="169"/>
      <c r="AH111" s="169"/>
      <c r="AI111" s="158"/>
      <c r="AJ111" s="169"/>
      <c r="AK111" s="169"/>
      <c r="AL111" s="169"/>
      <c r="AM111" s="169"/>
      <c r="AN111" s="169"/>
      <c r="AO111" s="169"/>
      <c r="AP111" s="169"/>
      <c r="AQ111" s="169"/>
      <c r="AR111" s="169"/>
      <c r="AS111" s="169"/>
      <c r="AT111" s="170"/>
      <c r="AU111" s="170"/>
      <c r="AV111" s="169"/>
      <c r="AW111" s="169"/>
      <c r="AX111" s="169"/>
      <c r="AY111" s="169"/>
      <c r="AZ111" s="169"/>
      <c r="BA111" s="169"/>
      <c r="BB111" s="169"/>
      <c r="BC111" s="169"/>
      <c r="BD111" s="169"/>
      <c r="BE111" s="171"/>
    </row>
    <row r="112" spans="1:57" s="172" customFormat="1" ht="12.75">
      <c r="A112" s="154"/>
      <c r="B112" s="99"/>
      <c r="C112" s="100"/>
      <c r="D112" s="101"/>
      <c r="E112" s="101"/>
      <c r="F112" s="101"/>
      <c r="G112" s="100"/>
      <c r="H112" s="100"/>
      <c r="I112" s="100"/>
      <c r="J112" s="100"/>
      <c r="K112" s="100"/>
      <c r="L112" s="100"/>
      <c r="M112" s="100"/>
      <c r="N112" s="102"/>
      <c r="O112" s="101"/>
      <c r="P112" s="103"/>
      <c r="Q112" s="99"/>
      <c r="R112" s="100"/>
      <c r="S112" s="102"/>
      <c r="T112" s="101"/>
      <c r="U112" s="103"/>
      <c r="V112" s="168"/>
      <c r="W112" s="169"/>
      <c r="X112" s="169"/>
      <c r="Y112" s="169"/>
      <c r="Z112" s="168"/>
      <c r="AA112" s="169"/>
      <c r="AB112" s="169"/>
      <c r="AC112" s="169"/>
      <c r="AD112" s="169"/>
      <c r="AE112" s="169"/>
      <c r="AF112" s="169"/>
      <c r="AG112" s="169"/>
      <c r="AH112" s="169"/>
      <c r="AI112" s="158"/>
      <c r="AJ112" s="169"/>
      <c r="AK112" s="169"/>
      <c r="AL112" s="169"/>
      <c r="AM112" s="169"/>
      <c r="AN112" s="169"/>
      <c r="AO112" s="169"/>
      <c r="AP112" s="169"/>
      <c r="AQ112" s="169"/>
      <c r="AR112" s="169"/>
      <c r="AS112" s="169"/>
      <c r="AT112" s="170"/>
      <c r="AU112" s="170"/>
      <c r="AV112" s="169"/>
      <c r="AW112" s="169"/>
      <c r="AX112" s="169"/>
      <c r="AY112" s="169"/>
      <c r="AZ112" s="169"/>
      <c r="BA112" s="169"/>
      <c r="BB112" s="169"/>
      <c r="BC112" s="169"/>
      <c r="BD112" s="169"/>
      <c r="BE112" s="171"/>
    </row>
    <row r="113" spans="1:57" s="172" customFormat="1" ht="12.75">
      <c r="A113" s="154"/>
      <c r="B113" s="99"/>
      <c r="C113" s="100"/>
      <c r="D113" s="101"/>
      <c r="E113" s="101"/>
      <c r="F113" s="101"/>
      <c r="G113" s="100"/>
      <c r="H113" s="100"/>
      <c r="I113" s="100"/>
      <c r="J113" s="100"/>
      <c r="K113" s="100"/>
      <c r="L113" s="100"/>
      <c r="M113" s="100"/>
      <c r="N113" s="102"/>
      <c r="O113" s="101"/>
      <c r="P113" s="103"/>
      <c r="Q113" s="99"/>
      <c r="R113" s="100"/>
      <c r="S113" s="102"/>
      <c r="T113" s="101"/>
      <c r="U113" s="103"/>
      <c r="V113" s="168"/>
      <c r="W113" s="169"/>
      <c r="X113" s="169"/>
      <c r="Y113" s="169"/>
      <c r="Z113" s="168"/>
      <c r="AA113" s="169"/>
      <c r="AB113" s="169"/>
      <c r="AC113" s="169"/>
      <c r="AD113" s="169"/>
      <c r="AE113" s="169"/>
      <c r="AF113" s="169"/>
      <c r="AG113" s="169"/>
      <c r="AH113" s="169"/>
      <c r="AI113" s="158"/>
      <c r="AJ113" s="169"/>
      <c r="AK113" s="169"/>
      <c r="AL113" s="169"/>
      <c r="AM113" s="169"/>
      <c r="AN113" s="169"/>
      <c r="AO113" s="169"/>
      <c r="AP113" s="169"/>
      <c r="AQ113" s="169"/>
      <c r="AR113" s="169"/>
      <c r="AS113" s="169"/>
      <c r="AT113" s="170"/>
      <c r="AU113" s="170"/>
      <c r="AV113" s="169"/>
      <c r="AW113" s="169"/>
      <c r="AX113" s="169"/>
      <c r="AY113" s="169"/>
      <c r="AZ113" s="169"/>
      <c r="BA113" s="169"/>
      <c r="BB113" s="169"/>
      <c r="BC113" s="169"/>
      <c r="BD113" s="169"/>
      <c r="BE113" s="171"/>
    </row>
    <row r="114" spans="1:57" s="172" customFormat="1" ht="12.75">
      <c r="A114" s="154"/>
      <c r="B114" s="99"/>
      <c r="C114" s="100"/>
      <c r="D114" s="101"/>
      <c r="E114" s="101"/>
      <c r="F114" s="101"/>
      <c r="G114" s="100"/>
      <c r="H114" s="100"/>
      <c r="I114" s="100"/>
      <c r="J114" s="100"/>
      <c r="K114" s="100"/>
      <c r="L114" s="100"/>
      <c r="M114" s="100"/>
      <c r="N114" s="102"/>
      <c r="O114" s="101"/>
      <c r="P114" s="103"/>
      <c r="Q114" s="99"/>
      <c r="R114" s="100"/>
      <c r="S114" s="102"/>
      <c r="T114" s="101"/>
      <c r="U114" s="103"/>
      <c r="V114" s="168"/>
      <c r="W114" s="169"/>
      <c r="X114" s="169"/>
      <c r="Y114" s="169"/>
      <c r="Z114" s="168"/>
      <c r="AA114" s="169"/>
      <c r="AB114" s="169"/>
      <c r="AC114" s="169"/>
      <c r="AD114" s="169"/>
      <c r="AE114" s="169"/>
      <c r="AF114" s="169"/>
      <c r="AG114" s="169"/>
      <c r="AH114" s="169"/>
      <c r="AI114" s="158"/>
      <c r="AJ114" s="169"/>
      <c r="AK114" s="169"/>
      <c r="AL114" s="169"/>
      <c r="AM114" s="169"/>
      <c r="AN114" s="169"/>
      <c r="AO114" s="169"/>
      <c r="AP114" s="169"/>
      <c r="AQ114" s="169"/>
      <c r="AR114" s="169"/>
      <c r="AS114" s="169"/>
      <c r="AT114" s="170"/>
      <c r="AU114" s="170"/>
      <c r="AV114" s="169"/>
      <c r="AW114" s="169"/>
      <c r="AX114" s="169"/>
      <c r="AY114" s="169"/>
      <c r="AZ114" s="169"/>
      <c r="BA114" s="169"/>
      <c r="BB114" s="169"/>
      <c r="BC114" s="169"/>
      <c r="BD114" s="169"/>
      <c r="BE114" s="171"/>
    </row>
    <row r="115" spans="1:57" s="172" customFormat="1" ht="12.75">
      <c r="A115" s="154"/>
      <c r="B115" s="99"/>
      <c r="C115" s="100"/>
      <c r="D115" s="101"/>
      <c r="E115" s="101"/>
      <c r="F115" s="101"/>
      <c r="G115" s="100"/>
      <c r="H115" s="100"/>
      <c r="I115" s="100"/>
      <c r="J115" s="100"/>
      <c r="K115" s="100"/>
      <c r="L115" s="100"/>
      <c r="M115" s="100"/>
      <c r="N115" s="102"/>
      <c r="O115" s="101"/>
      <c r="P115" s="103"/>
      <c r="Q115" s="99"/>
      <c r="R115" s="100"/>
      <c r="S115" s="102"/>
      <c r="T115" s="101"/>
      <c r="U115" s="103"/>
      <c r="V115" s="168"/>
      <c r="W115" s="169"/>
      <c r="X115" s="169"/>
      <c r="Y115" s="169"/>
      <c r="Z115" s="168"/>
      <c r="AA115" s="169"/>
      <c r="AB115" s="169"/>
      <c r="AC115" s="169"/>
      <c r="AD115" s="169"/>
      <c r="AE115" s="169"/>
      <c r="AF115" s="169"/>
      <c r="AG115" s="169"/>
      <c r="AH115" s="169"/>
      <c r="AI115" s="158"/>
      <c r="AJ115" s="169"/>
      <c r="AK115" s="169"/>
      <c r="AL115" s="169"/>
      <c r="AM115" s="169"/>
      <c r="AN115" s="169"/>
      <c r="AO115" s="169"/>
      <c r="AP115" s="169"/>
      <c r="AQ115" s="169"/>
      <c r="AR115" s="169"/>
      <c r="AS115" s="169"/>
      <c r="AT115" s="170"/>
      <c r="AU115" s="170"/>
      <c r="AV115" s="169"/>
      <c r="AW115" s="169"/>
      <c r="AX115" s="169"/>
      <c r="AY115" s="169"/>
      <c r="AZ115" s="169"/>
      <c r="BA115" s="169"/>
      <c r="BB115" s="169"/>
      <c r="BC115" s="169"/>
      <c r="BD115" s="169"/>
      <c r="BE115" s="171"/>
    </row>
    <row r="116" spans="1:57" s="172" customFormat="1" ht="12.75">
      <c r="A116" s="154"/>
      <c r="B116" s="104"/>
      <c r="C116" s="105"/>
      <c r="D116" s="106"/>
      <c r="E116" s="106"/>
      <c r="F116" s="106"/>
      <c r="G116" s="105"/>
      <c r="H116" s="105"/>
      <c r="I116" s="105"/>
      <c r="J116" s="105"/>
      <c r="K116" s="105"/>
      <c r="L116" s="105"/>
      <c r="M116" s="105"/>
      <c r="N116" s="105"/>
      <c r="O116" s="106"/>
      <c r="P116" s="107"/>
      <c r="Q116" s="105"/>
      <c r="R116" s="105"/>
      <c r="S116" s="105"/>
      <c r="T116" s="106"/>
      <c r="U116" s="107"/>
      <c r="V116" s="168"/>
      <c r="W116" s="169"/>
      <c r="X116" s="169"/>
      <c r="Y116" s="169"/>
      <c r="Z116" s="168"/>
      <c r="AA116" s="169"/>
      <c r="AB116" s="169"/>
      <c r="AC116" s="169"/>
      <c r="AD116" s="169"/>
      <c r="AE116" s="169"/>
      <c r="AF116" s="169"/>
      <c r="AG116" s="169"/>
      <c r="AH116" s="169"/>
      <c r="AI116" s="158"/>
      <c r="AJ116" s="169"/>
      <c r="AK116" s="169"/>
      <c r="AL116" s="169"/>
      <c r="AM116" s="169"/>
      <c r="AN116" s="169"/>
      <c r="AO116" s="169"/>
      <c r="AP116" s="169"/>
      <c r="AQ116" s="169"/>
      <c r="AR116" s="169"/>
      <c r="AS116" s="169"/>
      <c r="AT116" s="170"/>
      <c r="AU116" s="170"/>
      <c r="AV116" s="169"/>
      <c r="AW116" s="169"/>
      <c r="AX116" s="169"/>
      <c r="AY116" s="169"/>
      <c r="AZ116" s="169"/>
      <c r="BA116" s="169"/>
      <c r="BB116" s="169"/>
      <c r="BC116" s="169"/>
      <c r="BD116" s="169"/>
      <c r="BE116" s="171"/>
    </row>
    <row r="117" spans="1:57" s="172" customFormat="1" ht="12.75">
      <c r="A117" s="154"/>
      <c r="B117" s="99"/>
      <c r="C117" s="100"/>
      <c r="D117" s="101"/>
      <c r="E117" s="101"/>
      <c r="F117" s="101"/>
      <c r="G117" s="100"/>
      <c r="H117" s="100"/>
      <c r="I117" s="100"/>
      <c r="J117" s="100"/>
      <c r="K117" s="100"/>
      <c r="L117" s="100"/>
      <c r="M117" s="100"/>
      <c r="N117" s="102"/>
      <c r="O117" s="109"/>
      <c r="P117" s="103"/>
      <c r="Q117" s="99"/>
      <c r="R117" s="100"/>
      <c r="S117" s="100"/>
      <c r="T117" s="101"/>
      <c r="U117" s="103"/>
      <c r="V117" s="168"/>
      <c r="W117" s="169"/>
      <c r="X117" s="169"/>
      <c r="Y117" s="169"/>
      <c r="Z117" s="168"/>
      <c r="AA117" s="169"/>
      <c r="AB117" s="169"/>
      <c r="AC117" s="169"/>
      <c r="AD117" s="169"/>
      <c r="AE117" s="169"/>
      <c r="AF117" s="169"/>
      <c r="AG117" s="169"/>
      <c r="AH117" s="169"/>
      <c r="AI117" s="158"/>
      <c r="AJ117" s="169"/>
      <c r="AK117" s="169"/>
      <c r="AL117" s="169"/>
      <c r="AM117" s="169"/>
      <c r="AN117" s="169"/>
      <c r="AO117" s="169"/>
      <c r="AP117" s="169"/>
      <c r="AQ117" s="169"/>
      <c r="AR117" s="169"/>
      <c r="AS117" s="169"/>
      <c r="AT117" s="170"/>
      <c r="AU117" s="170"/>
      <c r="AV117" s="169"/>
      <c r="AW117" s="169"/>
      <c r="AX117" s="169"/>
      <c r="AY117" s="169"/>
      <c r="AZ117" s="169"/>
      <c r="BA117" s="169"/>
      <c r="BB117" s="169"/>
      <c r="BC117" s="169"/>
      <c r="BD117" s="169"/>
      <c r="BE117" s="171"/>
    </row>
    <row r="118" spans="1:57" s="172" customFormat="1" ht="12.75">
      <c r="A118" s="154"/>
      <c r="B118" s="108"/>
      <c r="C118" s="102"/>
      <c r="D118" s="109"/>
      <c r="E118" s="109"/>
      <c r="F118" s="109"/>
      <c r="G118" s="102"/>
      <c r="H118" s="102"/>
      <c r="I118" s="102"/>
      <c r="J118" s="102"/>
      <c r="K118" s="102"/>
      <c r="L118" s="102"/>
      <c r="M118" s="102"/>
      <c r="N118" s="102"/>
      <c r="O118" s="109"/>
      <c r="P118" s="103"/>
      <c r="Q118" s="102"/>
      <c r="R118" s="102"/>
      <c r="S118" s="102"/>
      <c r="T118" s="109"/>
      <c r="U118" s="103"/>
      <c r="V118" s="168"/>
      <c r="W118" s="169"/>
      <c r="X118" s="169"/>
      <c r="Y118" s="169"/>
      <c r="Z118" s="168"/>
      <c r="AA118" s="169"/>
      <c r="AB118" s="169"/>
      <c r="AC118" s="169"/>
      <c r="AD118" s="169"/>
      <c r="AE118" s="169"/>
      <c r="AF118" s="169"/>
      <c r="AG118" s="169"/>
      <c r="AH118" s="169"/>
      <c r="AI118" s="158"/>
      <c r="AJ118" s="169"/>
      <c r="AK118" s="169"/>
      <c r="AL118" s="169"/>
      <c r="AM118" s="169"/>
      <c r="AN118" s="169"/>
      <c r="AO118" s="169"/>
      <c r="AP118" s="169"/>
      <c r="AQ118" s="169"/>
      <c r="AR118" s="169"/>
      <c r="AS118" s="169"/>
      <c r="AT118" s="170"/>
      <c r="AU118" s="170"/>
      <c r="AV118" s="169"/>
      <c r="AW118" s="169"/>
      <c r="AX118" s="169"/>
      <c r="AY118" s="169"/>
      <c r="AZ118" s="169"/>
      <c r="BA118" s="169"/>
      <c r="BB118" s="169"/>
      <c r="BC118" s="169"/>
      <c r="BD118" s="169"/>
      <c r="BE118" s="171"/>
    </row>
    <row r="119" spans="1:57" s="172" customFormat="1" ht="12.75">
      <c r="A119" s="154"/>
      <c r="B119" s="105"/>
      <c r="C119" s="105"/>
      <c r="D119" s="106"/>
      <c r="E119" s="106"/>
      <c r="F119" s="106"/>
      <c r="G119" s="105"/>
      <c r="H119" s="105"/>
      <c r="I119" s="105"/>
      <c r="J119" s="105"/>
      <c r="K119" s="105"/>
      <c r="L119" s="105"/>
      <c r="M119" s="105"/>
      <c r="N119" s="110"/>
      <c r="O119" s="106"/>
      <c r="P119" s="107"/>
      <c r="Q119" s="105"/>
      <c r="R119" s="105"/>
      <c r="S119" s="110"/>
      <c r="T119" s="106"/>
      <c r="U119" s="107"/>
      <c r="V119" s="168"/>
      <c r="W119" s="169"/>
      <c r="X119" s="169"/>
      <c r="Y119" s="169"/>
      <c r="Z119" s="168"/>
      <c r="AA119" s="169"/>
      <c r="AB119" s="169"/>
      <c r="AC119" s="169"/>
      <c r="AD119" s="169"/>
      <c r="AE119" s="169"/>
      <c r="AF119" s="169"/>
      <c r="AG119" s="169"/>
      <c r="AH119" s="169"/>
      <c r="AI119" s="158"/>
      <c r="AJ119" s="169"/>
      <c r="AK119" s="169"/>
      <c r="AL119" s="169"/>
      <c r="AM119" s="169"/>
      <c r="AN119" s="169"/>
      <c r="AO119" s="169"/>
      <c r="AP119" s="169"/>
      <c r="AQ119" s="169"/>
      <c r="AR119" s="169"/>
      <c r="AS119" s="169"/>
      <c r="AT119" s="170"/>
      <c r="AU119" s="170"/>
      <c r="AV119" s="169"/>
      <c r="AW119" s="169"/>
      <c r="AX119" s="169"/>
      <c r="AY119" s="169"/>
      <c r="AZ119" s="169"/>
      <c r="BA119" s="169"/>
      <c r="BB119" s="169"/>
      <c r="BC119" s="169"/>
      <c r="BD119" s="169"/>
      <c r="BE119" s="171"/>
    </row>
    <row r="120" spans="1:57" s="172" customFormat="1" ht="12.75">
      <c r="A120" s="154"/>
      <c r="B120" s="99"/>
      <c r="C120" s="100"/>
      <c r="D120" s="101"/>
      <c r="E120" s="101"/>
      <c r="F120" s="101"/>
      <c r="G120" s="100"/>
      <c r="H120" s="100"/>
      <c r="I120" s="100"/>
      <c r="J120" s="100"/>
      <c r="K120" s="100"/>
      <c r="L120" s="100"/>
      <c r="M120" s="100"/>
      <c r="N120" s="102"/>
      <c r="O120" s="101"/>
      <c r="P120" s="103"/>
      <c r="Q120" s="99"/>
      <c r="R120" s="100"/>
      <c r="S120" s="100"/>
      <c r="T120" s="101"/>
      <c r="U120" s="103"/>
      <c r="V120" s="168"/>
      <c r="W120" s="169"/>
      <c r="X120" s="169"/>
      <c r="Y120" s="169"/>
      <c r="Z120" s="168"/>
      <c r="AA120" s="169"/>
      <c r="AB120" s="169"/>
      <c r="AC120" s="169"/>
      <c r="AD120" s="169"/>
      <c r="AE120" s="169"/>
      <c r="AF120" s="169"/>
      <c r="AG120" s="169"/>
      <c r="AH120" s="169"/>
      <c r="AI120" s="169"/>
      <c r="AJ120" s="169"/>
      <c r="AK120" s="169"/>
      <c r="AL120" s="169"/>
      <c r="AM120" s="169"/>
      <c r="AN120" s="169"/>
      <c r="AO120" s="169"/>
      <c r="AP120" s="169"/>
      <c r="AQ120" s="169"/>
      <c r="AR120" s="169"/>
      <c r="AS120" s="169"/>
      <c r="AT120" s="169"/>
      <c r="AU120" s="169"/>
      <c r="AV120" s="169"/>
      <c r="AW120" s="169"/>
      <c r="AX120" s="169"/>
      <c r="AY120" s="169"/>
      <c r="AZ120" s="169"/>
      <c r="BA120" s="169"/>
      <c r="BB120" s="169"/>
      <c r="BC120" s="169"/>
      <c r="BD120" s="169"/>
      <c r="BE120" s="171"/>
    </row>
    <row r="121" spans="1:57" s="172" customFormat="1" ht="12.75">
      <c r="A121" s="154"/>
      <c r="B121" s="99"/>
      <c r="C121" s="100"/>
      <c r="D121" s="101"/>
      <c r="E121" s="101"/>
      <c r="F121" s="101"/>
      <c r="G121" s="100"/>
      <c r="H121" s="100"/>
      <c r="I121" s="100"/>
      <c r="J121" s="100"/>
      <c r="K121" s="100"/>
      <c r="L121" s="100"/>
      <c r="M121" s="100"/>
      <c r="N121" s="102"/>
      <c r="O121" s="101"/>
      <c r="P121" s="103"/>
      <c r="Q121" s="99"/>
      <c r="R121" s="100"/>
      <c r="S121" s="100"/>
      <c r="T121" s="101"/>
      <c r="U121" s="103"/>
      <c r="V121" s="168"/>
      <c r="W121" s="169"/>
      <c r="X121" s="169"/>
      <c r="Y121" s="169"/>
      <c r="Z121" s="168"/>
      <c r="AA121" s="169"/>
      <c r="AB121" s="169"/>
      <c r="AC121" s="169"/>
      <c r="AD121" s="169"/>
      <c r="AE121" s="169"/>
      <c r="AF121" s="169"/>
      <c r="AG121" s="169"/>
      <c r="AH121" s="169"/>
      <c r="AI121" s="169"/>
      <c r="AJ121" s="169"/>
      <c r="AK121" s="169"/>
      <c r="AL121" s="169"/>
      <c r="AM121" s="169"/>
      <c r="AN121" s="169"/>
      <c r="AO121" s="169"/>
      <c r="AP121" s="169"/>
      <c r="AQ121" s="169"/>
      <c r="AR121" s="169"/>
      <c r="AS121" s="169"/>
      <c r="AT121" s="169"/>
      <c r="AU121" s="169"/>
      <c r="AV121" s="169"/>
      <c r="AW121" s="169"/>
      <c r="AX121" s="169"/>
      <c r="AY121" s="169"/>
      <c r="AZ121" s="169"/>
      <c r="BA121" s="169"/>
      <c r="BB121" s="169"/>
      <c r="BC121" s="169"/>
      <c r="BD121" s="169"/>
      <c r="BE121" s="171"/>
    </row>
    <row r="122" spans="1:57" s="172" customFormat="1" ht="12.75">
      <c r="A122" s="154"/>
      <c r="B122" s="99"/>
      <c r="C122" s="100"/>
      <c r="D122" s="101"/>
      <c r="E122" s="101"/>
      <c r="F122" s="101"/>
      <c r="G122" s="100"/>
      <c r="H122" s="100"/>
      <c r="I122" s="100"/>
      <c r="J122" s="100"/>
      <c r="K122" s="100"/>
      <c r="L122" s="100"/>
      <c r="M122" s="100"/>
      <c r="N122" s="102"/>
      <c r="O122" s="101"/>
      <c r="P122" s="103"/>
      <c r="Q122" s="99"/>
      <c r="R122" s="100"/>
      <c r="S122" s="100"/>
      <c r="T122" s="101"/>
      <c r="U122" s="103"/>
      <c r="V122" s="168"/>
      <c r="W122" s="169"/>
      <c r="X122" s="169"/>
      <c r="Y122" s="169"/>
      <c r="Z122" s="168"/>
      <c r="AA122" s="169"/>
      <c r="AB122" s="169"/>
      <c r="AC122" s="169"/>
      <c r="AD122" s="169"/>
      <c r="AE122" s="169"/>
      <c r="AF122" s="169"/>
      <c r="AG122" s="169"/>
      <c r="AH122" s="169"/>
      <c r="AI122" s="169"/>
      <c r="AJ122" s="169"/>
      <c r="AK122" s="169"/>
      <c r="AL122" s="169"/>
      <c r="AM122" s="169"/>
      <c r="AN122" s="169"/>
      <c r="AO122" s="169"/>
      <c r="AP122" s="169"/>
      <c r="AQ122" s="169"/>
      <c r="AR122" s="169"/>
      <c r="AS122" s="169"/>
      <c r="AT122" s="169"/>
      <c r="AU122" s="169"/>
      <c r="AV122" s="169"/>
      <c r="AW122" s="169"/>
      <c r="AX122" s="169"/>
      <c r="AY122" s="169"/>
      <c r="AZ122" s="169"/>
      <c r="BA122" s="169"/>
      <c r="BB122" s="169"/>
      <c r="BC122" s="169"/>
      <c r="BD122" s="169"/>
      <c r="BE122" s="171"/>
    </row>
    <row r="123" spans="1:57" s="172" customFormat="1" ht="12.75">
      <c r="A123" s="154"/>
      <c r="B123" s="99"/>
      <c r="C123" s="100"/>
      <c r="D123" s="101"/>
      <c r="E123" s="101"/>
      <c r="F123" s="101"/>
      <c r="G123" s="100"/>
      <c r="H123" s="100"/>
      <c r="I123" s="100"/>
      <c r="J123" s="100"/>
      <c r="K123" s="100"/>
      <c r="L123" s="100"/>
      <c r="M123" s="100"/>
      <c r="N123" s="102"/>
      <c r="O123" s="101"/>
      <c r="P123" s="103"/>
      <c r="Q123" s="99"/>
      <c r="R123" s="100"/>
      <c r="S123" s="100"/>
      <c r="T123" s="101"/>
      <c r="U123" s="103"/>
      <c r="V123" s="168"/>
      <c r="W123" s="169"/>
      <c r="X123" s="169"/>
      <c r="Y123" s="169"/>
      <c r="Z123" s="168"/>
      <c r="AA123" s="169"/>
      <c r="AB123" s="169"/>
      <c r="AC123" s="169"/>
      <c r="AD123" s="169"/>
      <c r="AE123" s="169"/>
      <c r="AF123" s="169"/>
      <c r="AG123" s="169"/>
      <c r="AH123" s="169"/>
      <c r="AI123" s="169"/>
      <c r="AJ123" s="169"/>
      <c r="AK123" s="169"/>
      <c r="AL123" s="169"/>
      <c r="AM123" s="169"/>
      <c r="AN123" s="169"/>
      <c r="AO123" s="169"/>
      <c r="AP123" s="169"/>
      <c r="AQ123" s="169"/>
      <c r="AR123" s="169"/>
      <c r="AS123" s="169"/>
      <c r="AT123" s="169"/>
      <c r="AU123" s="169"/>
      <c r="AV123" s="169"/>
      <c r="AW123" s="169"/>
      <c r="AX123" s="169"/>
      <c r="AY123" s="169"/>
      <c r="AZ123" s="169"/>
      <c r="BA123" s="169"/>
      <c r="BB123" s="169"/>
      <c r="BC123" s="169"/>
      <c r="BD123" s="169"/>
      <c r="BE123" s="171"/>
    </row>
    <row r="124" spans="1:57" s="172" customFormat="1" ht="12.75">
      <c r="A124" s="154"/>
      <c r="B124" s="99"/>
      <c r="C124" s="100"/>
      <c r="D124" s="101"/>
      <c r="E124" s="101"/>
      <c r="F124" s="101"/>
      <c r="G124" s="100"/>
      <c r="H124" s="100"/>
      <c r="I124" s="100"/>
      <c r="J124" s="100"/>
      <c r="K124" s="100"/>
      <c r="L124" s="100"/>
      <c r="M124" s="100"/>
      <c r="N124" s="102"/>
      <c r="O124" s="101"/>
      <c r="P124" s="103"/>
      <c r="Q124" s="99"/>
      <c r="R124" s="100"/>
      <c r="S124" s="100"/>
      <c r="T124" s="101"/>
      <c r="U124" s="103"/>
      <c r="V124" s="168"/>
      <c r="W124" s="169"/>
      <c r="X124" s="169"/>
      <c r="Y124" s="169"/>
      <c r="Z124" s="168"/>
      <c r="AA124" s="169"/>
      <c r="AB124" s="169"/>
      <c r="AC124" s="169"/>
      <c r="AD124" s="169"/>
      <c r="AE124" s="169"/>
      <c r="AF124" s="169"/>
      <c r="AG124" s="169"/>
      <c r="AH124" s="169"/>
      <c r="AI124" s="169"/>
      <c r="AJ124" s="169"/>
      <c r="AK124" s="169"/>
      <c r="AL124" s="169"/>
      <c r="AM124" s="169"/>
      <c r="AN124" s="169"/>
      <c r="AO124" s="169"/>
      <c r="AP124" s="169"/>
      <c r="AQ124" s="169"/>
      <c r="AR124" s="169"/>
      <c r="AS124" s="169"/>
      <c r="AT124" s="169"/>
      <c r="AU124" s="169"/>
      <c r="AV124" s="169"/>
      <c r="AW124" s="169"/>
      <c r="AX124" s="169"/>
      <c r="AY124" s="169"/>
      <c r="AZ124" s="169"/>
      <c r="BA124" s="169"/>
      <c r="BB124" s="169"/>
      <c r="BC124" s="169"/>
      <c r="BD124" s="169"/>
      <c r="BE124" s="171"/>
    </row>
    <row r="125" spans="1:57" s="172" customFormat="1" ht="12.75">
      <c r="A125" s="154"/>
      <c r="B125" s="99"/>
      <c r="C125" s="100"/>
      <c r="D125" s="101"/>
      <c r="E125" s="101"/>
      <c r="F125" s="101"/>
      <c r="G125" s="100"/>
      <c r="H125" s="100"/>
      <c r="I125" s="100"/>
      <c r="J125" s="100"/>
      <c r="K125" s="100"/>
      <c r="L125" s="100"/>
      <c r="M125" s="100"/>
      <c r="N125" s="102"/>
      <c r="O125" s="101"/>
      <c r="P125" s="103"/>
      <c r="Q125" s="99"/>
      <c r="R125" s="100"/>
      <c r="S125" s="100"/>
      <c r="T125" s="101"/>
      <c r="U125" s="103"/>
      <c r="V125" s="168"/>
      <c r="W125" s="169"/>
      <c r="X125" s="169"/>
      <c r="Y125" s="169"/>
      <c r="Z125" s="168"/>
      <c r="AA125" s="169"/>
      <c r="AB125" s="169"/>
      <c r="AC125" s="169"/>
      <c r="AD125" s="169"/>
      <c r="AE125" s="169"/>
      <c r="AF125" s="169"/>
      <c r="AG125" s="169"/>
      <c r="AH125" s="169"/>
      <c r="AI125" s="169"/>
      <c r="AJ125" s="169"/>
      <c r="AK125" s="169"/>
      <c r="AL125" s="169"/>
      <c r="AM125" s="169"/>
      <c r="AN125" s="169"/>
      <c r="AO125" s="169"/>
      <c r="AP125" s="169"/>
      <c r="AQ125" s="169"/>
      <c r="AR125" s="169"/>
      <c r="AS125" s="169"/>
      <c r="AT125" s="169"/>
      <c r="AU125" s="169"/>
      <c r="AV125" s="169"/>
      <c r="AW125" s="169"/>
      <c r="AX125" s="169"/>
      <c r="AY125" s="169"/>
      <c r="AZ125" s="169"/>
      <c r="BA125" s="169"/>
      <c r="BB125" s="169"/>
      <c r="BC125" s="169"/>
      <c r="BD125" s="169"/>
      <c r="BE125" s="171"/>
    </row>
    <row r="126" spans="1:57" s="172" customFormat="1" ht="12.75">
      <c r="A126" s="154"/>
      <c r="B126" s="99"/>
      <c r="C126" s="100"/>
      <c r="D126" s="101"/>
      <c r="E126" s="101"/>
      <c r="F126" s="101"/>
      <c r="G126" s="100"/>
      <c r="H126" s="100"/>
      <c r="I126" s="100"/>
      <c r="J126" s="100"/>
      <c r="K126" s="100"/>
      <c r="L126" s="100"/>
      <c r="M126" s="100"/>
      <c r="N126" s="102"/>
      <c r="O126" s="101"/>
      <c r="P126" s="103"/>
      <c r="Q126" s="99"/>
      <c r="R126" s="100"/>
      <c r="S126" s="100"/>
      <c r="T126" s="101"/>
      <c r="U126" s="103"/>
      <c r="V126" s="168"/>
      <c r="W126" s="169"/>
      <c r="X126" s="169"/>
      <c r="Y126" s="169"/>
      <c r="Z126" s="168"/>
      <c r="AA126" s="169"/>
      <c r="AB126" s="169"/>
      <c r="AC126" s="169"/>
      <c r="AD126" s="169"/>
      <c r="AE126" s="169"/>
      <c r="AF126" s="169"/>
      <c r="AG126" s="169"/>
      <c r="AH126" s="169"/>
      <c r="AI126" s="169"/>
      <c r="AJ126" s="169"/>
      <c r="AK126" s="169"/>
      <c r="AL126" s="169"/>
      <c r="AM126" s="169"/>
      <c r="AN126" s="169"/>
      <c r="AO126" s="169"/>
      <c r="AP126" s="169"/>
      <c r="AQ126" s="169"/>
      <c r="AR126" s="169"/>
      <c r="AS126" s="169"/>
      <c r="AT126" s="169"/>
      <c r="AU126" s="169"/>
      <c r="AV126" s="169"/>
      <c r="AW126" s="169"/>
      <c r="AX126" s="169"/>
      <c r="AY126" s="169"/>
      <c r="AZ126" s="169"/>
      <c r="BA126" s="169"/>
      <c r="BB126" s="169"/>
      <c r="BC126" s="169"/>
      <c r="BD126" s="169"/>
      <c r="BE126" s="171"/>
    </row>
    <row r="127" spans="1:57" s="172" customFormat="1" ht="12.75">
      <c r="A127" s="154"/>
      <c r="B127" s="99"/>
      <c r="C127" s="100"/>
      <c r="D127" s="101"/>
      <c r="E127" s="101"/>
      <c r="F127" s="101"/>
      <c r="G127" s="100"/>
      <c r="H127" s="100"/>
      <c r="I127" s="100"/>
      <c r="J127" s="100"/>
      <c r="K127" s="100"/>
      <c r="L127" s="100"/>
      <c r="M127" s="100"/>
      <c r="N127" s="102"/>
      <c r="O127" s="101"/>
      <c r="P127" s="103"/>
      <c r="Q127" s="99"/>
      <c r="R127" s="100"/>
      <c r="S127" s="100"/>
      <c r="T127" s="101"/>
      <c r="U127" s="103"/>
      <c r="V127" s="168"/>
      <c r="W127" s="169"/>
      <c r="X127" s="169"/>
      <c r="Y127" s="169"/>
      <c r="Z127" s="168"/>
      <c r="AA127" s="169"/>
      <c r="AB127" s="169"/>
      <c r="AC127" s="169"/>
      <c r="AD127" s="169"/>
      <c r="AE127" s="169"/>
      <c r="AF127" s="169"/>
      <c r="AG127" s="169"/>
      <c r="AH127" s="169"/>
      <c r="AI127" s="169"/>
      <c r="AJ127" s="169"/>
      <c r="AK127" s="169"/>
      <c r="AL127" s="169"/>
      <c r="AM127" s="169"/>
      <c r="AN127" s="169"/>
      <c r="AO127" s="169"/>
      <c r="AP127" s="169"/>
      <c r="AQ127" s="169"/>
      <c r="AR127" s="169"/>
      <c r="AS127" s="169"/>
      <c r="AT127" s="169"/>
      <c r="AU127" s="169"/>
      <c r="AV127" s="169"/>
      <c r="AW127" s="169"/>
      <c r="AX127" s="169"/>
      <c r="AY127" s="169"/>
      <c r="AZ127" s="169"/>
      <c r="BA127" s="169"/>
      <c r="BB127" s="169"/>
      <c r="BC127" s="169"/>
      <c r="BD127" s="169"/>
      <c r="BE127" s="171"/>
    </row>
    <row r="128" spans="1:57" s="172" customFormat="1" ht="12.75">
      <c r="A128" s="154"/>
      <c r="B128" s="99"/>
      <c r="C128" s="100"/>
      <c r="D128" s="101"/>
      <c r="E128" s="101"/>
      <c r="F128" s="101"/>
      <c r="G128" s="100"/>
      <c r="H128" s="100"/>
      <c r="I128" s="100"/>
      <c r="J128" s="100"/>
      <c r="K128" s="100"/>
      <c r="L128" s="100"/>
      <c r="M128" s="100"/>
      <c r="N128" s="102"/>
      <c r="O128" s="101"/>
      <c r="P128" s="103"/>
      <c r="Q128" s="99"/>
      <c r="R128" s="100"/>
      <c r="S128" s="100"/>
      <c r="T128" s="101"/>
      <c r="U128" s="103"/>
      <c r="V128" s="168"/>
      <c r="W128" s="169"/>
      <c r="X128" s="169"/>
      <c r="Y128" s="169"/>
      <c r="Z128" s="168"/>
      <c r="AA128" s="169"/>
      <c r="AB128" s="169"/>
      <c r="AC128" s="169"/>
      <c r="AD128" s="169"/>
      <c r="AE128" s="169"/>
      <c r="AF128" s="169"/>
      <c r="AG128" s="169"/>
      <c r="AH128" s="169"/>
      <c r="AI128" s="169"/>
      <c r="AJ128" s="169"/>
      <c r="AK128" s="169"/>
      <c r="AL128" s="169"/>
      <c r="AM128" s="169"/>
      <c r="AN128" s="169"/>
      <c r="AO128" s="169"/>
      <c r="AP128" s="169"/>
      <c r="AQ128" s="169"/>
      <c r="AR128" s="169"/>
      <c r="AS128" s="169"/>
      <c r="AT128" s="169"/>
      <c r="AU128" s="169"/>
      <c r="AV128" s="169"/>
      <c r="AW128" s="169"/>
      <c r="AX128" s="169"/>
      <c r="AY128" s="169"/>
      <c r="AZ128" s="169"/>
      <c r="BA128" s="169"/>
      <c r="BB128" s="169"/>
      <c r="BC128" s="169"/>
      <c r="BD128" s="169"/>
      <c r="BE128" s="171"/>
    </row>
    <row r="129" spans="1:57" s="172" customFormat="1" ht="12.75">
      <c r="A129" s="154"/>
      <c r="B129" s="99"/>
      <c r="C129" s="100"/>
      <c r="D129" s="101"/>
      <c r="E129" s="101"/>
      <c r="F129" s="101"/>
      <c r="G129" s="100"/>
      <c r="H129" s="100"/>
      <c r="I129" s="100"/>
      <c r="J129" s="100"/>
      <c r="K129" s="100"/>
      <c r="L129" s="100"/>
      <c r="M129" s="100"/>
      <c r="N129" s="102"/>
      <c r="O129" s="101"/>
      <c r="P129" s="103"/>
      <c r="Q129" s="99"/>
      <c r="R129" s="100"/>
      <c r="S129" s="100"/>
      <c r="T129" s="101"/>
      <c r="U129" s="103"/>
      <c r="V129" s="168"/>
      <c r="W129" s="169"/>
      <c r="X129" s="169"/>
      <c r="Y129" s="169"/>
      <c r="Z129" s="168"/>
      <c r="AA129" s="169"/>
      <c r="AB129" s="169"/>
      <c r="AC129" s="169"/>
      <c r="AD129" s="169"/>
      <c r="AE129" s="169"/>
      <c r="AF129" s="169"/>
      <c r="AG129" s="169"/>
      <c r="AH129" s="169"/>
      <c r="AI129" s="169"/>
      <c r="AJ129" s="169"/>
      <c r="AK129" s="169"/>
      <c r="AL129" s="169"/>
      <c r="AM129" s="169"/>
      <c r="AN129" s="169"/>
      <c r="AO129" s="169"/>
      <c r="AP129" s="169"/>
      <c r="AQ129" s="169"/>
      <c r="AR129" s="169"/>
      <c r="AS129" s="169"/>
      <c r="AT129" s="169"/>
      <c r="AU129" s="169"/>
      <c r="AV129" s="169"/>
      <c r="AW129" s="169"/>
      <c r="AX129" s="169"/>
      <c r="AY129" s="169"/>
      <c r="AZ129" s="169"/>
      <c r="BA129" s="169"/>
      <c r="BB129" s="169"/>
      <c r="BC129" s="169"/>
      <c r="BD129" s="169"/>
      <c r="BE129" s="171"/>
    </row>
    <row r="130" spans="1:57" s="172" customFormat="1" ht="12.75">
      <c r="A130" s="154"/>
      <c r="B130" s="99"/>
      <c r="C130" s="100"/>
      <c r="D130" s="101"/>
      <c r="E130" s="101"/>
      <c r="F130" s="101"/>
      <c r="G130" s="100"/>
      <c r="H130" s="100"/>
      <c r="I130" s="100"/>
      <c r="J130" s="100"/>
      <c r="K130" s="100"/>
      <c r="L130" s="100"/>
      <c r="M130" s="100"/>
      <c r="N130" s="102"/>
      <c r="O130" s="101"/>
      <c r="P130" s="103"/>
      <c r="Q130" s="99"/>
      <c r="R130" s="100"/>
      <c r="S130" s="102"/>
      <c r="T130" s="101"/>
      <c r="U130" s="103"/>
      <c r="V130" s="168"/>
      <c r="W130" s="169"/>
      <c r="X130" s="169"/>
      <c r="Y130" s="169"/>
      <c r="Z130" s="168"/>
      <c r="AA130" s="169"/>
      <c r="AB130" s="169"/>
      <c r="AC130" s="169"/>
      <c r="AD130" s="169"/>
      <c r="AE130" s="169"/>
      <c r="AF130" s="169"/>
      <c r="AG130" s="169"/>
      <c r="AH130" s="169"/>
      <c r="AI130" s="169"/>
      <c r="AJ130" s="169"/>
      <c r="AK130" s="169"/>
      <c r="AL130" s="169"/>
      <c r="AM130" s="169"/>
      <c r="AN130" s="169"/>
      <c r="AO130" s="169"/>
      <c r="AP130" s="169"/>
      <c r="AQ130" s="169"/>
      <c r="AR130" s="169"/>
      <c r="AS130" s="169"/>
      <c r="AT130" s="169"/>
      <c r="AU130" s="169"/>
      <c r="AV130" s="169"/>
      <c r="AW130" s="169"/>
      <c r="AX130" s="169"/>
      <c r="AY130" s="169"/>
      <c r="AZ130" s="169"/>
      <c r="BA130" s="169"/>
      <c r="BB130" s="169"/>
      <c r="BC130" s="169"/>
      <c r="BD130" s="169"/>
      <c r="BE130" s="171"/>
    </row>
    <row r="131" spans="1:57" s="172" customFormat="1" ht="12.75">
      <c r="A131" s="154"/>
      <c r="B131" s="99"/>
      <c r="C131" s="100"/>
      <c r="D131" s="101"/>
      <c r="E131" s="101"/>
      <c r="F131" s="101"/>
      <c r="G131" s="100"/>
      <c r="H131" s="100"/>
      <c r="I131" s="100"/>
      <c r="J131" s="100"/>
      <c r="K131" s="100"/>
      <c r="L131" s="100"/>
      <c r="M131" s="100"/>
      <c r="N131" s="102"/>
      <c r="O131" s="101"/>
      <c r="P131" s="103"/>
      <c r="Q131" s="99"/>
      <c r="R131" s="100"/>
      <c r="S131" s="102"/>
      <c r="T131" s="101"/>
      <c r="U131" s="103"/>
      <c r="V131" s="168"/>
      <c r="W131" s="169"/>
      <c r="X131" s="169"/>
      <c r="Y131" s="169"/>
      <c r="Z131" s="168"/>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69"/>
      <c r="AY131" s="169"/>
      <c r="AZ131" s="169"/>
      <c r="BA131" s="169"/>
      <c r="BB131" s="169"/>
      <c r="BC131" s="169"/>
      <c r="BD131" s="169"/>
      <c r="BE131" s="171"/>
    </row>
    <row r="132" spans="1:57" s="172" customFormat="1" ht="12.75">
      <c r="A132" s="154"/>
      <c r="B132" s="99"/>
      <c r="C132" s="100"/>
      <c r="D132" s="101"/>
      <c r="E132" s="101"/>
      <c r="F132" s="101"/>
      <c r="G132" s="100"/>
      <c r="H132" s="100"/>
      <c r="I132" s="100"/>
      <c r="J132" s="100"/>
      <c r="K132" s="100"/>
      <c r="L132" s="100"/>
      <c r="M132" s="100"/>
      <c r="N132" s="102"/>
      <c r="O132" s="101"/>
      <c r="P132" s="103"/>
      <c r="Q132" s="99"/>
      <c r="R132" s="100"/>
      <c r="S132" s="102"/>
      <c r="T132" s="101"/>
      <c r="U132" s="103"/>
      <c r="V132" s="168"/>
      <c r="W132" s="169"/>
      <c r="X132" s="169"/>
      <c r="Y132" s="169"/>
      <c r="Z132" s="168"/>
      <c r="AA132" s="169"/>
      <c r="AB132" s="169"/>
      <c r="AC132" s="169"/>
      <c r="AD132" s="169"/>
      <c r="AE132" s="169"/>
      <c r="AF132" s="169"/>
      <c r="AG132" s="169"/>
      <c r="AH132" s="169"/>
      <c r="AI132" s="169"/>
      <c r="AJ132" s="169"/>
      <c r="AK132" s="169"/>
      <c r="AL132" s="169"/>
      <c r="AM132" s="169"/>
      <c r="AN132" s="169"/>
      <c r="AO132" s="169"/>
      <c r="AP132" s="169"/>
      <c r="AQ132" s="169"/>
      <c r="AR132" s="169"/>
      <c r="AS132" s="169"/>
      <c r="AT132" s="169"/>
      <c r="AU132" s="169"/>
      <c r="AV132" s="169"/>
      <c r="AW132" s="169"/>
      <c r="AX132" s="169"/>
      <c r="AY132" s="169"/>
      <c r="AZ132" s="169"/>
      <c r="BA132" s="169"/>
      <c r="BB132" s="169"/>
      <c r="BC132" s="169"/>
      <c r="BD132" s="169"/>
      <c r="BE132" s="171"/>
    </row>
    <row r="133" spans="1:57" s="172" customFormat="1" ht="12.75">
      <c r="A133" s="154"/>
      <c r="B133" s="99"/>
      <c r="C133" s="100"/>
      <c r="D133" s="101"/>
      <c r="E133" s="101"/>
      <c r="F133" s="101"/>
      <c r="G133" s="100"/>
      <c r="H133" s="100"/>
      <c r="I133" s="100"/>
      <c r="J133" s="100"/>
      <c r="K133" s="100"/>
      <c r="L133" s="100"/>
      <c r="M133" s="100"/>
      <c r="N133" s="102"/>
      <c r="O133" s="101"/>
      <c r="P133" s="103"/>
      <c r="Q133" s="99"/>
      <c r="R133" s="100"/>
      <c r="S133" s="102"/>
      <c r="T133" s="101"/>
      <c r="U133" s="103"/>
      <c r="V133" s="168"/>
      <c r="W133" s="169"/>
      <c r="X133" s="169"/>
      <c r="Y133" s="169"/>
      <c r="Z133" s="168"/>
      <c r="AA133" s="169"/>
      <c r="AB133" s="169"/>
      <c r="AC133" s="169"/>
      <c r="AD133" s="169"/>
      <c r="AE133" s="169"/>
      <c r="AF133" s="169"/>
      <c r="AG133" s="169"/>
      <c r="AH133" s="169"/>
      <c r="AI133" s="169"/>
      <c r="AJ133" s="169"/>
      <c r="AK133" s="169"/>
      <c r="AL133" s="169"/>
      <c r="AM133" s="169"/>
      <c r="AN133" s="169"/>
      <c r="AO133" s="169"/>
      <c r="AP133" s="169"/>
      <c r="AQ133" s="169"/>
      <c r="AR133" s="169"/>
      <c r="AS133" s="169"/>
      <c r="AT133" s="169"/>
      <c r="AU133" s="169"/>
      <c r="AV133" s="169"/>
      <c r="AW133" s="169"/>
      <c r="AX133" s="169"/>
      <c r="AY133" s="169"/>
      <c r="AZ133" s="169"/>
      <c r="BA133" s="169"/>
      <c r="BB133" s="169"/>
      <c r="BC133" s="169"/>
      <c r="BD133" s="169"/>
      <c r="BE133" s="171"/>
    </row>
    <row r="134" spans="1:57" s="172" customFormat="1" ht="12.75">
      <c r="A134" s="154"/>
      <c r="B134" s="99"/>
      <c r="C134" s="100"/>
      <c r="D134" s="101"/>
      <c r="E134" s="101"/>
      <c r="F134" s="101"/>
      <c r="G134" s="100"/>
      <c r="H134" s="100"/>
      <c r="I134" s="100"/>
      <c r="J134" s="100"/>
      <c r="K134" s="100"/>
      <c r="L134" s="100"/>
      <c r="M134" s="100"/>
      <c r="N134" s="102"/>
      <c r="O134" s="101"/>
      <c r="P134" s="103"/>
      <c r="Q134" s="99"/>
      <c r="R134" s="100"/>
      <c r="S134" s="102"/>
      <c r="T134" s="101"/>
      <c r="U134" s="103"/>
      <c r="V134" s="168"/>
      <c r="W134" s="169"/>
      <c r="X134" s="169"/>
      <c r="Y134" s="169"/>
      <c r="Z134" s="168"/>
      <c r="AA134" s="169"/>
      <c r="AB134" s="169"/>
      <c r="AC134" s="169"/>
      <c r="AD134" s="169"/>
      <c r="AE134" s="169"/>
      <c r="AF134" s="169"/>
      <c r="AG134" s="169"/>
      <c r="AH134" s="169"/>
      <c r="AI134" s="169"/>
      <c r="AJ134" s="169"/>
      <c r="AK134" s="169"/>
      <c r="AL134" s="169"/>
      <c r="AM134" s="169"/>
      <c r="AN134" s="169"/>
      <c r="AO134" s="169"/>
      <c r="AP134" s="169"/>
      <c r="AQ134" s="169"/>
      <c r="AR134" s="169"/>
      <c r="AS134" s="169"/>
      <c r="AT134" s="169"/>
      <c r="AU134" s="169"/>
      <c r="AV134" s="169"/>
      <c r="AW134" s="169"/>
      <c r="AX134" s="169"/>
      <c r="AY134" s="169"/>
      <c r="AZ134" s="169"/>
      <c r="BA134" s="169"/>
      <c r="BB134" s="169"/>
      <c r="BC134" s="169"/>
      <c r="BD134" s="169"/>
      <c r="BE134" s="171"/>
    </row>
    <row r="135" spans="1:57" s="172" customFormat="1" ht="12.75">
      <c r="A135" s="154"/>
      <c r="B135" s="99"/>
      <c r="C135" s="100"/>
      <c r="D135" s="101"/>
      <c r="E135" s="101"/>
      <c r="F135" s="101"/>
      <c r="G135" s="100"/>
      <c r="H135" s="100"/>
      <c r="I135" s="100"/>
      <c r="J135" s="100"/>
      <c r="K135" s="100"/>
      <c r="L135" s="100"/>
      <c r="M135" s="100"/>
      <c r="N135" s="102"/>
      <c r="O135" s="101"/>
      <c r="P135" s="103"/>
      <c r="Q135" s="99"/>
      <c r="R135" s="100"/>
      <c r="S135" s="102"/>
      <c r="T135" s="101"/>
      <c r="U135" s="103"/>
      <c r="V135" s="168"/>
      <c r="W135" s="169"/>
      <c r="X135" s="169"/>
      <c r="Y135" s="169"/>
      <c r="Z135" s="168"/>
      <c r="AA135" s="169"/>
      <c r="AB135" s="169"/>
      <c r="AC135" s="169"/>
      <c r="AD135" s="169"/>
      <c r="AE135" s="169"/>
      <c r="AF135" s="169"/>
      <c r="AG135" s="169"/>
      <c r="AH135" s="169"/>
      <c r="AI135" s="169"/>
      <c r="AJ135" s="169"/>
      <c r="AK135" s="169"/>
      <c r="AL135" s="169"/>
      <c r="AM135" s="169"/>
      <c r="AN135" s="169"/>
      <c r="AO135" s="169"/>
      <c r="AP135" s="169"/>
      <c r="AQ135" s="169"/>
      <c r="AR135" s="169"/>
      <c r="AS135" s="169"/>
      <c r="AT135" s="169"/>
      <c r="AU135" s="169"/>
      <c r="AV135" s="169"/>
      <c r="AW135" s="169"/>
      <c r="AX135" s="169"/>
      <c r="AY135" s="169"/>
      <c r="AZ135" s="169"/>
      <c r="BA135" s="169"/>
      <c r="BB135" s="169"/>
      <c r="BC135" s="169"/>
      <c r="BD135" s="169"/>
      <c r="BE135" s="171"/>
    </row>
    <row r="136" spans="1:57" s="172" customFormat="1" ht="12.75">
      <c r="A136" s="154"/>
      <c r="B136" s="99"/>
      <c r="C136" s="100"/>
      <c r="D136" s="101"/>
      <c r="E136" s="101"/>
      <c r="F136" s="101"/>
      <c r="G136" s="100"/>
      <c r="H136" s="100"/>
      <c r="I136" s="100"/>
      <c r="J136" s="100"/>
      <c r="K136" s="100"/>
      <c r="L136" s="100"/>
      <c r="M136" s="100"/>
      <c r="N136" s="102"/>
      <c r="O136" s="101"/>
      <c r="P136" s="103"/>
      <c r="Q136" s="99"/>
      <c r="R136" s="100"/>
      <c r="S136" s="102"/>
      <c r="T136" s="101"/>
      <c r="U136" s="103"/>
      <c r="V136" s="168"/>
      <c r="W136" s="169"/>
      <c r="X136" s="169"/>
      <c r="Y136" s="169"/>
      <c r="Z136" s="168"/>
      <c r="AA136" s="169"/>
      <c r="AB136" s="169"/>
      <c r="AC136" s="169"/>
      <c r="AD136" s="169"/>
      <c r="AE136" s="169"/>
      <c r="AF136" s="169"/>
      <c r="AG136" s="169"/>
      <c r="AH136" s="169"/>
      <c r="AI136" s="169"/>
      <c r="AJ136" s="169"/>
      <c r="AK136" s="169"/>
      <c r="AL136" s="169"/>
      <c r="AM136" s="169"/>
      <c r="AN136" s="169"/>
      <c r="AO136" s="169"/>
      <c r="AP136" s="169"/>
      <c r="AQ136" s="169"/>
      <c r="AR136" s="169"/>
      <c r="AS136" s="169"/>
      <c r="AT136" s="169"/>
      <c r="AU136" s="169"/>
      <c r="AV136" s="169"/>
      <c r="AW136" s="169"/>
      <c r="AX136" s="169"/>
      <c r="AY136" s="169"/>
      <c r="AZ136" s="169"/>
      <c r="BA136" s="169"/>
      <c r="BB136" s="169"/>
      <c r="BC136" s="169"/>
      <c r="BD136" s="169"/>
      <c r="BE136" s="171"/>
    </row>
    <row r="137" spans="1:57" s="172" customFormat="1" ht="12.75">
      <c r="A137" s="154"/>
      <c r="B137" s="99"/>
      <c r="C137" s="100"/>
      <c r="D137" s="101"/>
      <c r="E137" s="101"/>
      <c r="F137" s="101"/>
      <c r="G137" s="100"/>
      <c r="H137" s="100"/>
      <c r="I137" s="100"/>
      <c r="J137" s="100"/>
      <c r="K137" s="100"/>
      <c r="L137" s="100"/>
      <c r="M137" s="100"/>
      <c r="N137" s="102"/>
      <c r="O137" s="101"/>
      <c r="P137" s="103"/>
      <c r="Q137" s="99"/>
      <c r="R137" s="100"/>
      <c r="S137" s="102"/>
      <c r="T137" s="101"/>
      <c r="U137" s="103"/>
      <c r="V137" s="168"/>
      <c r="W137" s="169"/>
      <c r="X137" s="169"/>
      <c r="Y137" s="169"/>
      <c r="Z137" s="168"/>
      <c r="AA137" s="169"/>
      <c r="AB137" s="169"/>
      <c r="AC137" s="169"/>
      <c r="AD137" s="169"/>
      <c r="AE137" s="169"/>
      <c r="AF137" s="169"/>
      <c r="AG137" s="169"/>
      <c r="AH137" s="169"/>
      <c r="AI137" s="169"/>
      <c r="AJ137" s="169"/>
      <c r="AK137" s="169"/>
      <c r="AL137" s="169"/>
      <c r="AM137" s="169"/>
      <c r="AN137" s="169"/>
      <c r="AO137" s="169"/>
      <c r="AP137" s="169"/>
      <c r="AQ137" s="169"/>
      <c r="AR137" s="169"/>
      <c r="AS137" s="169"/>
      <c r="AT137" s="169"/>
      <c r="AU137" s="169"/>
      <c r="AV137" s="169"/>
      <c r="AW137" s="169"/>
      <c r="AX137" s="169"/>
      <c r="AY137" s="169"/>
      <c r="AZ137" s="169"/>
      <c r="BA137" s="169"/>
      <c r="BB137" s="169"/>
      <c r="BC137" s="169"/>
      <c r="BD137" s="169"/>
      <c r="BE137" s="171"/>
    </row>
    <row r="138" spans="1:57" s="172" customFormat="1" ht="12.75">
      <c r="A138" s="154"/>
      <c r="B138" s="99"/>
      <c r="C138" s="100"/>
      <c r="D138" s="101"/>
      <c r="E138" s="101"/>
      <c r="F138" s="101"/>
      <c r="G138" s="100"/>
      <c r="H138" s="100"/>
      <c r="I138" s="100"/>
      <c r="J138" s="100"/>
      <c r="K138" s="100"/>
      <c r="L138" s="100"/>
      <c r="M138" s="100"/>
      <c r="N138" s="102"/>
      <c r="O138" s="101"/>
      <c r="P138" s="103"/>
      <c r="Q138" s="99"/>
      <c r="R138" s="100"/>
      <c r="S138" s="102"/>
      <c r="T138" s="101"/>
      <c r="U138" s="103"/>
      <c r="V138" s="168"/>
      <c r="W138" s="169"/>
      <c r="X138" s="169"/>
      <c r="Y138" s="169"/>
      <c r="Z138" s="168"/>
      <c r="AA138" s="169"/>
      <c r="AB138" s="169"/>
      <c r="AC138" s="169"/>
      <c r="AD138" s="169"/>
      <c r="AE138" s="169"/>
      <c r="AF138" s="169"/>
      <c r="AG138" s="169"/>
      <c r="AH138" s="169"/>
      <c r="AI138" s="169"/>
      <c r="AJ138" s="169"/>
      <c r="AK138" s="169"/>
      <c r="AL138" s="169"/>
      <c r="AM138" s="169"/>
      <c r="AN138" s="169"/>
      <c r="AO138" s="169"/>
      <c r="AP138" s="169"/>
      <c r="AQ138" s="169"/>
      <c r="AR138" s="169"/>
      <c r="AS138" s="169"/>
      <c r="AT138" s="169"/>
      <c r="AU138" s="169"/>
      <c r="AV138" s="169"/>
      <c r="AW138" s="169"/>
      <c r="AX138" s="169"/>
      <c r="AY138" s="169"/>
      <c r="AZ138" s="169"/>
      <c r="BA138" s="169"/>
      <c r="BB138" s="169"/>
      <c r="BC138" s="169"/>
      <c r="BD138" s="169"/>
      <c r="BE138" s="171"/>
    </row>
    <row r="139" spans="1:57" s="172" customFormat="1" ht="12.75">
      <c r="A139" s="154"/>
      <c r="B139" s="99"/>
      <c r="C139" s="100"/>
      <c r="D139" s="101"/>
      <c r="E139" s="101"/>
      <c r="F139" s="101"/>
      <c r="G139" s="100"/>
      <c r="H139" s="100"/>
      <c r="I139" s="100"/>
      <c r="J139" s="100"/>
      <c r="K139" s="100"/>
      <c r="L139" s="100"/>
      <c r="M139" s="100"/>
      <c r="N139" s="102"/>
      <c r="O139" s="101"/>
      <c r="P139" s="103"/>
      <c r="Q139" s="99"/>
      <c r="R139" s="100"/>
      <c r="S139" s="102"/>
      <c r="T139" s="101"/>
      <c r="U139" s="103"/>
      <c r="V139" s="168"/>
      <c r="W139" s="169"/>
      <c r="X139" s="169"/>
      <c r="Y139" s="169"/>
      <c r="Z139" s="168"/>
      <c r="AA139" s="169"/>
      <c r="AB139" s="169"/>
      <c r="AC139" s="169"/>
      <c r="AD139" s="169"/>
      <c r="AE139" s="169"/>
      <c r="AF139" s="169"/>
      <c r="AG139" s="169"/>
      <c r="AH139" s="169"/>
      <c r="AI139" s="169"/>
      <c r="AJ139" s="169"/>
      <c r="AK139" s="169"/>
      <c r="AL139" s="169"/>
      <c r="AM139" s="169"/>
      <c r="AN139" s="169"/>
      <c r="AO139" s="169"/>
      <c r="AP139" s="169"/>
      <c r="AQ139" s="169"/>
      <c r="AR139" s="169"/>
      <c r="AS139" s="169"/>
      <c r="AT139" s="169"/>
      <c r="AU139" s="169"/>
      <c r="AV139" s="169"/>
      <c r="AW139" s="169"/>
      <c r="AX139" s="169"/>
      <c r="AY139" s="169"/>
      <c r="AZ139" s="169"/>
      <c r="BA139" s="169"/>
      <c r="BB139" s="169"/>
      <c r="BC139" s="169"/>
      <c r="BD139" s="169"/>
      <c r="BE139" s="171"/>
    </row>
    <row r="140" spans="1:57" s="172" customFormat="1" ht="12.75">
      <c r="A140" s="154"/>
      <c r="B140" s="99"/>
      <c r="C140" s="100"/>
      <c r="D140" s="101"/>
      <c r="E140" s="101"/>
      <c r="F140" s="101"/>
      <c r="G140" s="100"/>
      <c r="H140" s="100"/>
      <c r="I140" s="100"/>
      <c r="J140" s="100"/>
      <c r="K140" s="100"/>
      <c r="L140" s="100"/>
      <c r="M140" s="100"/>
      <c r="N140" s="102"/>
      <c r="O140" s="101"/>
      <c r="P140" s="103"/>
      <c r="Q140" s="99"/>
      <c r="R140" s="100"/>
      <c r="S140" s="102"/>
      <c r="T140" s="101"/>
      <c r="U140" s="103"/>
      <c r="V140" s="168"/>
      <c r="W140" s="169"/>
      <c r="X140" s="169"/>
      <c r="Y140" s="169"/>
      <c r="Z140" s="168"/>
      <c r="AA140" s="169"/>
      <c r="AB140" s="169"/>
      <c r="AC140" s="169"/>
      <c r="AD140" s="169"/>
      <c r="AE140" s="169"/>
      <c r="AF140" s="169"/>
      <c r="AG140" s="169"/>
      <c r="AH140" s="169"/>
      <c r="AI140" s="169"/>
      <c r="AJ140" s="169"/>
      <c r="AK140" s="169"/>
      <c r="AL140" s="169"/>
      <c r="AM140" s="169"/>
      <c r="AN140" s="169"/>
      <c r="AO140" s="169"/>
      <c r="AP140" s="169"/>
      <c r="AQ140" s="169"/>
      <c r="AR140" s="169"/>
      <c r="AS140" s="169"/>
      <c r="AT140" s="169"/>
      <c r="AU140" s="169"/>
      <c r="AV140" s="169"/>
      <c r="AW140" s="169"/>
      <c r="AX140" s="169"/>
      <c r="AY140" s="169"/>
      <c r="AZ140" s="169"/>
      <c r="BA140" s="169"/>
      <c r="BB140" s="169"/>
      <c r="BC140" s="169"/>
      <c r="BD140" s="169"/>
      <c r="BE140" s="171"/>
    </row>
    <row r="141" spans="1:57" s="172" customFormat="1" ht="12.75">
      <c r="A141" s="154"/>
      <c r="B141" s="99"/>
      <c r="C141" s="100"/>
      <c r="D141" s="101"/>
      <c r="E141" s="101"/>
      <c r="F141" s="101"/>
      <c r="G141" s="100"/>
      <c r="H141" s="100"/>
      <c r="I141" s="100"/>
      <c r="J141" s="100"/>
      <c r="K141" s="100"/>
      <c r="L141" s="100"/>
      <c r="M141" s="100"/>
      <c r="N141" s="102"/>
      <c r="O141" s="101"/>
      <c r="P141" s="103"/>
      <c r="Q141" s="99"/>
      <c r="R141" s="100"/>
      <c r="S141" s="102"/>
      <c r="T141" s="101"/>
      <c r="U141" s="103"/>
      <c r="V141" s="168"/>
      <c r="W141" s="169"/>
      <c r="X141" s="169"/>
      <c r="Y141" s="169"/>
      <c r="Z141" s="168"/>
      <c r="AA141" s="169"/>
      <c r="AB141" s="169"/>
      <c r="AC141" s="169"/>
      <c r="AD141" s="169"/>
      <c r="AE141" s="169"/>
      <c r="AF141" s="169"/>
      <c r="AG141" s="169"/>
      <c r="AH141" s="169"/>
      <c r="AI141" s="169"/>
      <c r="AJ141" s="169"/>
      <c r="AK141" s="169"/>
      <c r="AL141" s="169"/>
      <c r="AM141" s="169"/>
      <c r="AN141" s="169"/>
      <c r="AO141" s="169"/>
      <c r="AP141" s="169"/>
      <c r="AQ141" s="169"/>
      <c r="AR141" s="169"/>
      <c r="AS141" s="169"/>
      <c r="AT141" s="169"/>
      <c r="AU141" s="169"/>
      <c r="AV141" s="169"/>
      <c r="AW141" s="169"/>
      <c r="AX141" s="169"/>
      <c r="AY141" s="169"/>
      <c r="AZ141" s="169"/>
      <c r="BA141" s="169"/>
      <c r="BB141" s="169"/>
      <c r="BC141" s="169"/>
      <c r="BD141" s="169"/>
      <c r="BE141" s="171"/>
    </row>
    <row r="142" spans="1:57" s="172" customFormat="1" ht="12.75">
      <c r="A142" s="154"/>
      <c r="B142" s="99"/>
      <c r="C142" s="100"/>
      <c r="D142" s="101"/>
      <c r="E142" s="101"/>
      <c r="F142" s="101"/>
      <c r="G142" s="100"/>
      <c r="H142" s="100"/>
      <c r="I142" s="100"/>
      <c r="J142" s="100"/>
      <c r="K142" s="100"/>
      <c r="L142" s="100"/>
      <c r="M142" s="100"/>
      <c r="N142" s="102"/>
      <c r="O142" s="101"/>
      <c r="P142" s="103"/>
      <c r="Q142" s="99"/>
      <c r="R142" s="100"/>
      <c r="S142" s="102"/>
      <c r="T142" s="101"/>
      <c r="U142" s="103"/>
      <c r="V142" s="168"/>
      <c r="W142" s="169"/>
      <c r="X142" s="169"/>
      <c r="Y142" s="169"/>
      <c r="Z142" s="168"/>
      <c r="AA142" s="169"/>
      <c r="AB142" s="169"/>
      <c r="AC142" s="169"/>
      <c r="AD142" s="169"/>
      <c r="AE142" s="169"/>
      <c r="AF142" s="169"/>
      <c r="AG142" s="169"/>
      <c r="AH142" s="169"/>
      <c r="AI142" s="169"/>
      <c r="AJ142" s="169"/>
      <c r="AK142" s="169"/>
      <c r="AL142" s="169"/>
      <c r="AM142" s="169"/>
      <c r="AN142" s="169"/>
      <c r="AO142" s="169"/>
      <c r="AP142" s="169"/>
      <c r="AQ142" s="169"/>
      <c r="AR142" s="169"/>
      <c r="AS142" s="169"/>
      <c r="AT142" s="169"/>
      <c r="AU142" s="169"/>
      <c r="AV142" s="169"/>
      <c r="AW142" s="169"/>
      <c r="AX142" s="169"/>
      <c r="AY142" s="169"/>
      <c r="AZ142" s="169"/>
      <c r="BA142" s="169"/>
      <c r="BB142" s="169"/>
      <c r="BC142" s="169"/>
      <c r="BD142" s="169"/>
      <c r="BE142" s="171"/>
    </row>
    <row r="143" spans="1:57" s="172" customFormat="1" ht="12.75">
      <c r="A143" s="154"/>
      <c r="B143" s="99"/>
      <c r="C143" s="100"/>
      <c r="D143" s="101"/>
      <c r="E143" s="101"/>
      <c r="F143" s="101"/>
      <c r="G143" s="100"/>
      <c r="H143" s="100"/>
      <c r="I143" s="100"/>
      <c r="J143" s="100"/>
      <c r="K143" s="100"/>
      <c r="L143" s="100"/>
      <c r="M143" s="100"/>
      <c r="N143" s="102"/>
      <c r="O143" s="101"/>
      <c r="P143" s="103"/>
      <c r="Q143" s="99"/>
      <c r="R143" s="100"/>
      <c r="S143" s="102"/>
      <c r="T143" s="101"/>
      <c r="U143" s="103"/>
      <c r="V143" s="168"/>
      <c r="W143" s="169"/>
      <c r="X143" s="169"/>
      <c r="Y143" s="169"/>
      <c r="Z143" s="168"/>
      <c r="AA143" s="169"/>
      <c r="AB143" s="169"/>
      <c r="AC143" s="169"/>
      <c r="AD143" s="169"/>
      <c r="AE143" s="169"/>
      <c r="AF143" s="169"/>
      <c r="AG143" s="169"/>
      <c r="AH143" s="169"/>
      <c r="AI143" s="169"/>
      <c r="AJ143" s="169"/>
      <c r="AK143" s="169"/>
      <c r="AL143" s="169"/>
      <c r="AM143" s="169"/>
      <c r="AN143" s="169"/>
      <c r="AO143" s="169"/>
      <c r="AP143" s="169"/>
      <c r="AQ143" s="169"/>
      <c r="AR143" s="169"/>
      <c r="AS143" s="169"/>
      <c r="AT143" s="169"/>
      <c r="AU143" s="169"/>
      <c r="AV143" s="169"/>
      <c r="AW143" s="169"/>
      <c r="AX143" s="169"/>
      <c r="AY143" s="169"/>
      <c r="AZ143" s="169"/>
      <c r="BA143" s="169"/>
      <c r="BB143" s="169"/>
      <c r="BC143" s="169"/>
      <c r="BD143" s="169"/>
      <c r="BE143" s="171"/>
    </row>
    <row r="144" spans="1:57" s="172" customFormat="1" ht="12.75">
      <c r="A144" s="154"/>
      <c r="B144" s="99"/>
      <c r="C144" s="100"/>
      <c r="D144" s="101"/>
      <c r="E144" s="101"/>
      <c r="F144" s="101"/>
      <c r="G144" s="100"/>
      <c r="H144" s="100"/>
      <c r="I144" s="100"/>
      <c r="J144" s="100"/>
      <c r="K144" s="100"/>
      <c r="L144" s="100"/>
      <c r="M144" s="100"/>
      <c r="N144" s="102"/>
      <c r="O144" s="101"/>
      <c r="P144" s="103"/>
      <c r="Q144" s="99"/>
      <c r="R144" s="100"/>
      <c r="S144" s="102"/>
      <c r="T144" s="101"/>
      <c r="U144" s="103"/>
      <c r="V144" s="168"/>
      <c r="W144" s="169"/>
      <c r="X144" s="169"/>
      <c r="Y144" s="169"/>
      <c r="Z144" s="168"/>
      <c r="AA144" s="169"/>
      <c r="AB144" s="169"/>
      <c r="AC144" s="169"/>
      <c r="AD144" s="169"/>
      <c r="AE144" s="169"/>
      <c r="AF144" s="169"/>
      <c r="AG144" s="169"/>
      <c r="AH144" s="169"/>
      <c r="AI144" s="169"/>
      <c r="AJ144" s="169"/>
      <c r="AK144" s="169"/>
      <c r="AL144" s="169"/>
      <c r="AM144" s="169"/>
      <c r="AN144" s="169"/>
      <c r="AO144" s="169"/>
      <c r="AP144" s="169"/>
      <c r="AQ144" s="169"/>
      <c r="AR144" s="169"/>
      <c r="AS144" s="169"/>
      <c r="AT144" s="169"/>
      <c r="AU144" s="169"/>
      <c r="AV144" s="169"/>
      <c r="AW144" s="169"/>
      <c r="AX144" s="169"/>
      <c r="AY144" s="169"/>
      <c r="AZ144" s="169"/>
      <c r="BA144" s="169"/>
      <c r="BB144" s="169"/>
      <c r="BC144" s="169"/>
      <c r="BD144" s="169"/>
      <c r="BE144" s="171"/>
    </row>
    <row r="145" spans="1:57" s="172" customFormat="1" ht="12.75">
      <c r="A145" s="154"/>
      <c r="B145" s="99"/>
      <c r="C145" s="100"/>
      <c r="D145" s="101"/>
      <c r="E145" s="101"/>
      <c r="F145" s="101"/>
      <c r="G145" s="100"/>
      <c r="H145" s="100"/>
      <c r="I145" s="100"/>
      <c r="J145" s="100"/>
      <c r="K145" s="100"/>
      <c r="L145" s="100"/>
      <c r="M145" s="100"/>
      <c r="N145" s="102"/>
      <c r="O145" s="101"/>
      <c r="P145" s="103"/>
      <c r="Q145" s="99"/>
      <c r="R145" s="100"/>
      <c r="S145" s="102"/>
      <c r="T145" s="101"/>
      <c r="U145" s="103"/>
      <c r="V145" s="168"/>
      <c r="W145" s="169"/>
      <c r="X145" s="169"/>
      <c r="Y145" s="169"/>
      <c r="Z145" s="168"/>
      <c r="AA145" s="169"/>
      <c r="AB145" s="169"/>
      <c r="AC145" s="169"/>
      <c r="AD145" s="169"/>
      <c r="AE145" s="169"/>
      <c r="AF145" s="169"/>
      <c r="AG145" s="169"/>
      <c r="AH145" s="169"/>
      <c r="AI145" s="169"/>
      <c r="AJ145" s="169"/>
      <c r="AK145" s="169"/>
      <c r="AL145" s="169"/>
      <c r="AM145" s="169"/>
      <c r="AN145" s="169"/>
      <c r="AO145" s="169"/>
      <c r="AP145" s="169"/>
      <c r="AQ145" s="169"/>
      <c r="AR145" s="169"/>
      <c r="AS145" s="169"/>
      <c r="AT145" s="169"/>
      <c r="AU145" s="169"/>
      <c r="AV145" s="169"/>
      <c r="AW145" s="169"/>
      <c r="AX145" s="169"/>
      <c r="AY145" s="169"/>
      <c r="AZ145" s="169"/>
      <c r="BA145" s="169"/>
      <c r="BB145" s="169"/>
      <c r="BC145" s="169"/>
      <c r="BD145" s="169"/>
      <c r="BE145" s="171"/>
    </row>
    <row r="146" spans="1:57" s="172" customFormat="1" ht="12.75">
      <c r="A146" s="154"/>
      <c r="B146" s="108"/>
      <c r="C146" s="102"/>
      <c r="D146" s="109"/>
      <c r="E146" s="109"/>
      <c r="F146" s="109"/>
      <c r="G146" s="102"/>
      <c r="H146" s="102"/>
      <c r="I146" s="102"/>
      <c r="J146" s="102"/>
      <c r="K146" s="102"/>
      <c r="L146" s="102"/>
      <c r="M146" s="102"/>
      <c r="N146" s="102"/>
      <c r="O146" s="109"/>
      <c r="P146" s="103"/>
      <c r="Q146" s="102"/>
      <c r="R146" s="102"/>
      <c r="S146" s="102"/>
      <c r="T146" s="109"/>
      <c r="U146" s="103"/>
      <c r="V146" s="168"/>
      <c r="W146" s="169"/>
      <c r="X146" s="169"/>
      <c r="Y146" s="169"/>
      <c r="Z146" s="168"/>
      <c r="AA146" s="169"/>
      <c r="AB146" s="169"/>
      <c r="AC146" s="169"/>
      <c r="AD146" s="169"/>
      <c r="AE146" s="169"/>
      <c r="AF146" s="169"/>
      <c r="AG146" s="169"/>
      <c r="AH146" s="169"/>
      <c r="AI146" s="169"/>
      <c r="AJ146" s="169"/>
      <c r="AK146" s="169"/>
      <c r="AL146" s="169"/>
      <c r="AM146" s="169"/>
      <c r="AN146" s="169"/>
      <c r="AO146" s="169"/>
      <c r="AP146" s="169"/>
      <c r="AQ146" s="169"/>
      <c r="AR146" s="169"/>
      <c r="AS146" s="169"/>
      <c r="AT146" s="169"/>
      <c r="AU146" s="169"/>
      <c r="AV146" s="169"/>
      <c r="AW146" s="169"/>
      <c r="AX146" s="169"/>
      <c r="AY146" s="169"/>
      <c r="AZ146" s="169"/>
      <c r="BA146" s="169"/>
      <c r="BB146" s="169"/>
      <c r="BC146" s="169"/>
      <c r="BD146" s="169"/>
      <c r="BE146" s="171"/>
    </row>
    <row r="147" spans="1:57" s="172" customFormat="1" ht="12.75">
      <c r="A147" s="154"/>
      <c r="B147" s="104"/>
      <c r="C147" s="105"/>
      <c r="D147" s="106"/>
      <c r="E147" s="106"/>
      <c r="F147" s="106"/>
      <c r="G147" s="105"/>
      <c r="H147" s="105"/>
      <c r="I147" s="105"/>
      <c r="J147" s="105"/>
      <c r="K147" s="105"/>
      <c r="L147" s="105"/>
      <c r="M147" s="105"/>
      <c r="N147" s="105"/>
      <c r="O147" s="106"/>
      <c r="P147" s="107"/>
      <c r="Q147" s="105"/>
      <c r="R147" s="105"/>
      <c r="S147" s="105"/>
      <c r="T147" s="106"/>
      <c r="U147" s="107"/>
      <c r="V147" s="168"/>
      <c r="W147" s="169"/>
      <c r="X147" s="169"/>
      <c r="Y147" s="169"/>
      <c r="Z147" s="168"/>
      <c r="AA147" s="169"/>
      <c r="AB147" s="169"/>
      <c r="AC147" s="169"/>
      <c r="AD147" s="169"/>
      <c r="AE147" s="169"/>
      <c r="AF147" s="169"/>
      <c r="AG147" s="169"/>
      <c r="AH147" s="169"/>
      <c r="AI147" s="169"/>
      <c r="AJ147" s="169"/>
      <c r="AK147" s="169"/>
      <c r="AL147" s="169"/>
      <c r="AM147" s="169"/>
      <c r="AN147" s="169"/>
      <c r="AO147" s="169"/>
      <c r="AP147" s="169"/>
      <c r="AQ147" s="169"/>
      <c r="AR147" s="169"/>
      <c r="AS147" s="169"/>
      <c r="AT147" s="169"/>
      <c r="AU147" s="169"/>
      <c r="AV147" s="169"/>
      <c r="AW147" s="169"/>
      <c r="AX147" s="169"/>
      <c r="AY147" s="169"/>
      <c r="AZ147" s="169"/>
      <c r="BA147" s="169"/>
      <c r="BB147" s="169"/>
      <c r="BC147" s="169"/>
      <c r="BD147" s="169"/>
      <c r="BE147" s="171"/>
    </row>
    <row r="148" spans="1:57" s="172" customFormat="1" ht="12.75">
      <c r="A148" s="154"/>
      <c r="B148" s="105"/>
      <c r="C148" s="105"/>
      <c r="D148" s="106"/>
      <c r="E148" s="106"/>
      <c r="F148" s="106"/>
      <c r="G148" s="105"/>
      <c r="H148" s="105"/>
      <c r="I148" s="105"/>
      <c r="J148" s="105"/>
      <c r="K148" s="105"/>
      <c r="L148" s="105"/>
      <c r="M148" s="105"/>
      <c r="N148" s="110"/>
      <c r="O148" s="106"/>
      <c r="P148" s="107"/>
      <c r="Q148" s="105"/>
      <c r="R148" s="105"/>
      <c r="S148" s="110"/>
      <c r="T148" s="106"/>
      <c r="U148" s="107"/>
      <c r="V148" s="168"/>
      <c r="W148" s="169"/>
      <c r="X148" s="169"/>
      <c r="Y148" s="169"/>
      <c r="Z148" s="168"/>
      <c r="AA148" s="169"/>
      <c r="AB148" s="169"/>
      <c r="AC148" s="169"/>
      <c r="AD148" s="169"/>
      <c r="AE148" s="169"/>
      <c r="AF148" s="169"/>
      <c r="AG148" s="169"/>
      <c r="AH148" s="169"/>
      <c r="AI148" s="169"/>
      <c r="AJ148" s="169"/>
      <c r="AK148" s="169"/>
      <c r="AL148" s="169"/>
      <c r="AM148" s="169"/>
      <c r="AN148" s="169"/>
      <c r="AO148" s="169"/>
      <c r="AP148" s="169"/>
      <c r="AQ148" s="169"/>
      <c r="AR148" s="169"/>
      <c r="AS148" s="169"/>
      <c r="AT148" s="169"/>
      <c r="AU148" s="169"/>
      <c r="AV148" s="169"/>
      <c r="AW148" s="169"/>
      <c r="AX148" s="169"/>
      <c r="AY148" s="169"/>
      <c r="AZ148" s="169"/>
      <c r="BA148" s="169"/>
      <c r="BB148" s="169"/>
      <c r="BC148" s="169"/>
      <c r="BD148" s="169"/>
      <c r="BE148" s="171"/>
    </row>
    <row r="149" spans="1:57" s="172" customFormat="1" ht="12.75">
      <c r="A149" s="154"/>
      <c r="B149" s="173"/>
      <c r="C149" s="171"/>
      <c r="D149" s="171"/>
      <c r="E149" s="171"/>
      <c r="F149" s="171"/>
      <c r="I149" s="173"/>
      <c r="M149" s="173"/>
      <c r="N149" s="173"/>
      <c r="O149" s="171"/>
      <c r="P149" s="174"/>
      <c r="R149" s="173"/>
      <c r="S149" s="173"/>
      <c r="T149" s="171"/>
      <c r="U149" s="171"/>
      <c r="V149" s="168"/>
      <c r="W149" s="169"/>
      <c r="X149" s="169"/>
      <c r="Y149" s="169"/>
      <c r="Z149" s="168"/>
      <c r="AA149" s="169"/>
      <c r="AB149" s="169"/>
      <c r="AC149" s="169"/>
      <c r="AD149" s="169"/>
      <c r="AE149" s="169"/>
      <c r="AF149" s="169"/>
      <c r="AG149" s="169"/>
      <c r="AH149" s="169"/>
      <c r="AI149" s="169"/>
      <c r="AJ149" s="169"/>
      <c r="AK149" s="169"/>
      <c r="AL149" s="169"/>
      <c r="AM149" s="169"/>
      <c r="AN149" s="169"/>
      <c r="AO149" s="169"/>
      <c r="AP149" s="169"/>
      <c r="AQ149" s="169"/>
      <c r="AR149" s="169"/>
      <c r="AS149" s="169"/>
      <c r="AT149" s="169"/>
      <c r="AU149" s="169"/>
      <c r="AV149" s="169"/>
      <c r="AW149" s="169"/>
      <c r="AX149" s="169"/>
      <c r="AY149" s="169"/>
      <c r="AZ149" s="169"/>
      <c r="BA149" s="169"/>
      <c r="BB149" s="169"/>
      <c r="BC149" s="169"/>
      <c r="BD149" s="169"/>
      <c r="BE149" s="171"/>
    </row>
    <row r="150" spans="1:57" s="172" customFormat="1" ht="12.75">
      <c r="A150" s="154"/>
      <c r="B150" s="173"/>
      <c r="C150" s="171"/>
      <c r="D150" s="171"/>
      <c r="E150" s="171"/>
      <c r="F150" s="171"/>
      <c r="I150" s="173"/>
      <c r="M150" s="173"/>
      <c r="N150" s="173"/>
      <c r="O150" s="171"/>
      <c r="P150" s="174"/>
      <c r="R150" s="173"/>
      <c r="S150" s="173"/>
      <c r="T150" s="171"/>
      <c r="U150" s="171"/>
      <c r="V150" s="168"/>
      <c r="W150" s="169"/>
      <c r="X150" s="169"/>
      <c r="Y150" s="169"/>
      <c r="Z150" s="168"/>
      <c r="AA150" s="169"/>
      <c r="AB150" s="169"/>
      <c r="AC150" s="169"/>
      <c r="AD150" s="169"/>
      <c r="AE150" s="169"/>
      <c r="AF150" s="169"/>
      <c r="AG150" s="169"/>
      <c r="AH150" s="169"/>
      <c r="AI150" s="169"/>
      <c r="AJ150" s="169"/>
      <c r="AK150" s="169"/>
      <c r="AL150" s="169"/>
      <c r="AM150" s="169"/>
      <c r="AN150" s="169"/>
      <c r="AO150" s="169"/>
      <c r="AP150" s="169"/>
      <c r="AQ150" s="169"/>
      <c r="AR150" s="169"/>
      <c r="AS150" s="169"/>
      <c r="AT150" s="169"/>
      <c r="AU150" s="169"/>
      <c r="AV150" s="169"/>
      <c r="AW150" s="169"/>
      <c r="AX150" s="169"/>
      <c r="AY150" s="169"/>
      <c r="AZ150" s="169"/>
      <c r="BA150" s="169"/>
      <c r="BB150" s="169"/>
      <c r="BC150" s="169"/>
      <c r="BD150" s="169"/>
      <c r="BE150" s="171"/>
    </row>
    <row r="151" spans="1:57" s="172" customFormat="1" ht="12.75">
      <c r="A151" s="154"/>
      <c r="B151" s="173"/>
      <c r="C151" s="171"/>
      <c r="D151" s="171"/>
      <c r="E151" s="171"/>
      <c r="F151" s="171"/>
      <c r="I151" s="173"/>
      <c r="M151" s="173"/>
      <c r="N151" s="173"/>
      <c r="O151" s="171"/>
      <c r="P151" s="174"/>
      <c r="R151" s="173"/>
      <c r="S151" s="173"/>
      <c r="T151" s="171"/>
      <c r="U151" s="171"/>
      <c r="V151" s="168"/>
      <c r="W151" s="169"/>
      <c r="X151" s="169"/>
      <c r="Y151" s="169"/>
      <c r="Z151" s="168"/>
      <c r="AA151" s="169"/>
      <c r="AB151" s="169"/>
      <c r="AC151" s="169"/>
      <c r="AD151" s="169"/>
      <c r="AE151" s="169"/>
      <c r="AF151" s="169"/>
      <c r="AG151" s="169"/>
      <c r="AH151" s="169"/>
      <c r="AI151" s="169"/>
      <c r="AJ151" s="169"/>
      <c r="AK151" s="169"/>
      <c r="AL151" s="169"/>
      <c r="AM151" s="169"/>
      <c r="AN151" s="169"/>
      <c r="AO151" s="169"/>
      <c r="AP151" s="169"/>
      <c r="AQ151" s="169"/>
      <c r="AR151" s="169"/>
      <c r="AS151" s="169"/>
      <c r="AT151" s="169"/>
      <c r="AU151" s="169"/>
      <c r="AV151" s="169"/>
      <c r="AW151" s="169"/>
      <c r="AX151" s="169"/>
      <c r="AY151" s="169"/>
      <c r="AZ151" s="169"/>
      <c r="BA151" s="169"/>
      <c r="BB151" s="169"/>
      <c r="BC151" s="169"/>
      <c r="BD151" s="169"/>
      <c r="BE151" s="171"/>
    </row>
    <row r="152" spans="1:57" s="172" customFormat="1" ht="12.75">
      <c r="A152" s="154"/>
      <c r="B152" s="173"/>
      <c r="C152" s="171"/>
      <c r="D152" s="171"/>
      <c r="E152" s="171"/>
      <c r="F152" s="171"/>
      <c r="I152" s="173"/>
      <c r="M152" s="173"/>
      <c r="N152" s="173"/>
      <c r="O152" s="171"/>
      <c r="P152" s="174"/>
      <c r="R152" s="173"/>
      <c r="S152" s="173"/>
      <c r="T152" s="171"/>
      <c r="U152" s="171"/>
      <c r="V152" s="168"/>
      <c r="W152" s="169"/>
      <c r="X152" s="169"/>
      <c r="Y152" s="169"/>
      <c r="Z152" s="168"/>
      <c r="AA152" s="169"/>
      <c r="AB152" s="169"/>
      <c r="AC152" s="169"/>
      <c r="AD152" s="169"/>
      <c r="AE152" s="169"/>
      <c r="AF152" s="169"/>
      <c r="AG152" s="169"/>
      <c r="AH152" s="169"/>
      <c r="AI152" s="169"/>
      <c r="AJ152" s="169"/>
      <c r="AK152" s="169"/>
      <c r="AL152" s="169"/>
      <c r="AM152" s="169"/>
      <c r="AN152" s="169"/>
      <c r="AO152" s="169"/>
      <c r="AP152" s="169"/>
      <c r="AQ152" s="169"/>
      <c r="AR152" s="169"/>
      <c r="AS152" s="169"/>
      <c r="AT152" s="169"/>
      <c r="AU152" s="169"/>
      <c r="AV152" s="169"/>
      <c r="AW152" s="169"/>
      <c r="AX152" s="169"/>
      <c r="AY152" s="169"/>
      <c r="AZ152" s="169"/>
      <c r="BA152" s="169"/>
      <c r="BB152" s="169"/>
      <c r="BC152" s="169"/>
      <c r="BD152" s="169"/>
      <c r="BE152" s="171"/>
    </row>
    <row r="153" spans="1:57" s="172" customFormat="1" ht="12.75">
      <c r="A153" s="154"/>
      <c r="B153" s="173"/>
      <c r="C153" s="171"/>
      <c r="D153" s="171"/>
      <c r="E153" s="171"/>
      <c r="F153" s="171"/>
      <c r="I153" s="173"/>
      <c r="M153" s="173"/>
      <c r="N153" s="173"/>
      <c r="O153" s="171"/>
      <c r="P153" s="174"/>
      <c r="R153" s="173"/>
      <c r="S153" s="173"/>
      <c r="T153" s="171"/>
      <c r="U153" s="171"/>
      <c r="V153" s="168"/>
      <c r="W153" s="169"/>
      <c r="X153" s="169"/>
      <c r="Y153" s="169"/>
      <c r="Z153" s="168"/>
      <c r="AA153" s="169"/>
      <c r="AB153" s="169"/>
      <c r="AC153" s="169"/>
      <c r="AD153" s="169"/>
      <c r="AE153" s="169"/>
      <c r="AF153" s="169"/>
      <c r="AG153" s="169"/>
      <c r="AH153" s="169"/>
      <c r="AI153" s="169"/>
      <c r="AJ153" s="169"/>
      <c r="AK153" s="169"/>
      <c r="AL153" s="169"/>
      <c r="AM153" s="169"/>
      <c r="AN153" s="169"/>
      <c r="AO153" s="169"/>
      <c r="AP153" s="169"/>
      <c r="AQ153" s="169"/>
      <c r="AR153" s="169"/>
      <c r="AS153" s="169"/>
      <c r="AT153" s="169"/>
      <c r="AU153" s="169"/>
      <c r="AV153" s="169"/>
      <c r="AW153" s="169"/>
      <c r="AX153" s="169"/>
      <c r="AY153" s="169"/>
      <c r="AZ153" s="169"/>
      <c r="BA153" s="169"/>
      <c r="BB153" s="169"/>
      <c r="BC153" s="169"/>
      <c r="BD153" s="169"/>
      <c r="BE153" s="171"/>
    </row>
    <row r="154" spans="1:57" s="172" customFormat="1" ht="12.75">
      <c r="A154" s="154"/>
      <c r="B154" s="173"/>
      <c r="C154" s="171"/>
      <c r="D154" s="171"/>
      <c r="E154" s="171"/>
      <c r="F154" s="171"/>
      <c r="I154" s="173"/>
      <c r="M154" s="173"/>
      <c r="N154" s="173"/>
      <c r="O154" s="171"/>
      <c r="P154" s="174"/>
      <c r="R154" s="173"/>
      <c r="S154" s="173"/>
      <c r="T154" s="171"/>
      <c r="U154" s="171"/>
      <c r="V154" s="168"/>
      <c r="W154" s="169"/>
      <c r="X154" s="169"/>
      <c r="Y154" s="169"/>
      <c r="Z154" s="168"/>
      <c r="AA154" s="169"/>
      <c r="AB154" s="169"/>
      <c r="AC154" s="169"/>
      <c r="AD154" s="169"/>
      <c r="AE154" s="169"/>
      <c r="AF154" s="169"/>
      <c r="AG154" s="169"/>
      <c r="AH154" s="169"/>
      <c r="AI154" s="169"/>
      <c r="AJ154" s="169"/>
      <c r="AK154" s="169"/>
      <c r="AL154" s="169"/>
      <c r="AM154" s="169"/>
      <c r="AN154" s="169"/>
      <c r="AO154" s="169"/>
      <c r="AP154" s="169"/>
      <c r="AQ154" s="169"/>
      <c r="AR154" s="169"/>
      <c r="AS154" s="169"/>
      <c r="AT154" s="169"/>
      <c r="AU154" s="169"/>
      <c r="AV154" s="169"/>
      <c r="AW154" s="169"/>
      <c r="AX154" s="169"/>
      <c r="AY154" s="169"/>
      <c r="AZ154" s="169"/>
      <c r="BA154" s="169"/>
      <c r="BB154" s="169"/>
      <c r="BC154" s="169"/>
      <c r="BD154" s="169"/>
      <c r="BE154" s="171"/>
    </row>
    <row r="155" spans="1:57" s="172" customFormat="1" ht="12.75">
      <c r="A155" s="154"/>
      <c r="B155" s="173"/>
      <c r="C155" s="171"/>
      <c r="D155" s="171"/>
      <c r="E155" s="171"/>
      <c r="F155" s="171"/>
      <c r="I155" s="173"/>
      <c r="M155" s="173"/>
      <c r="N155" s="173"/>
      <c r="O155" s="171"/>
      <c r="P155" s="174"/>
      <c r="R155" s="173"/>
      <c r="S155" s="173"/>
      <c r="T155" s="171"/>
      <c r="U155" s="171"/>
      <c r="V155" s="168"/>
      <c r="W155" s="169"/>
      <c r="X155" s="169"/>
      <c r="Y155" s="169"/>
      <c r="Z155" s="168"/>
      <c r="AA155" s="169"/>
      <c r="AB155" s="169"/>
      <c r="AC155" s="169"/>
      <c r="AD155" s="169"/>
      <c r="AE155" s="169"/>
      <c r="AF155" s="169"/>
      <c r="AG155" s="169"/>
      <c r="AH155" s="169"/>
      <c r="AI155" s="169"/>
      <c r="AJ155" s="169"/>
      <c r="AK155" s="169"/>
      <c r="AL155" s="169"/>
      <c r="AM155" s="169"/>
      <c r="AN155" s="169"/>
      <c r="AO155" s="169"/>
      <c r="AP155" s="169"/>
      <c r="AQ155" s="169"/>
      <c r="AR155" s="169"/>
      <c r="AS155" s="169"/>
      <c r="AT155" s="169"/>
      <c r="AU155" s="169"/>
      <c r="AV155" s="169"/>
      <c r="AW155" s="169"/>
      <c r="AX155" s="169"/>
      <c r="AY155" s="169"/>
      <c r="AZ155" s="169"/>
      <c r="BA155" s="169"/>
      <c r="BB155" s="169"/>
      <c r="BC155" s="169"/>
      <c r="BD155" s="169"/>
      <c r="BE155" s="171"/>
    </row>
    <row r="156" spans="1:57" s="172" customFormat="1" ht="12.75">
      <c r="A156" s="154"/>
      <c r="B156" s="173"/>
      <c r="C156" s="171"/>
      <c r="D156" s="171"/>
      <c r="E156" s="171"/>
      <c r="F156" s="171"/>
      <c r="I156" s="173"/>
      <c r="M156" s="173"/>
      <c r="N156" s="173"/>
      <c r="O156" s="171"/>
      <c r="P156" s="174"/>
      <c r="R156" s="173"/>
      <c r="S156" s="173"/>
      <c r="T156" s="171"/>
      <c r="U156" s="171"/>
      <c r="V156" s="168"/>
      <c r="W156" s="169"/>
      <c r="X156" s="169"/>
      <c r="Y156" s="169"/>
      <c r="Z156" s="168"/>
      <c r="AA156" s="169"/>
      <c r="AB156" s="169"/>
      <c r="AC156" s="169"/>
      <c r="AD156" s="169"/>
      <c r="AE156" s="169"/>
      <c r="AF156" s="169"/>
      <c r="AG156" s="169"/>
      <c r="AH156" s="169"/>
      <c r="AI156" s="169"/>
      <c r="AJ156" s="169"/>
      <c r="AK156" s="169"/>
      <c r="AL156" s="169"/>
      <c r="AM156" s="169"/>
      <c r="AN156" s="169"/>
      <c r="AO156" s="169"/>
      <c r="AP156" s="169"/>
      <c r="AQ156" s="169"/>
      <c r="AR156" s="169"/>
      <c r="AS156" s="169"/>
      <c r="AT156" s="169"/>
      <c r="AU156" s="169"/>
      <c r="AV156" s="169"/>
      <c r="AW156" s="169"/>
      <c r="AX156" s="169"/>
      <c r="AY156" s="169"/>
      <c r="AZ156" s="169"/>
      <c r="BA156" s="169"/>
      <c r="BB156" s="169"/>
      <c r="BC156" s="169"/>
      <c r="BD156" s="169"/>
      <c r="BE156" s="171"/>
    </row>
    <row r="157" spans="1:57" s="172" customFormat="1" ht="12.75">
      <c r="A157" s="154"/>
      <c r="B157" s="173"/>
      <c r="C157" s="171"/>
      <c r="D157" s="171"/>
      <c r="E157" s="171"/>
      <c r="F157" s="171"/>
      <c r="I157" s="173"/>
      <c r="M157" s="173"/>
      <c r="N157" s="173"/>
      <c r="O157" s="171"/>
      <c r="P157" s="174"/>
      <c r="R157" s="173"/>
      <c r="S157" s="173"/>
      <c r="T157" s="171"/>
      <c r="U157" s="171"/>
      <c r="V157" s="168"/>
      <c r="W157" s="169"/>
      <c r="X157" s="169"/>
      <c r="Y157" s="169"/>
      <c r="Z157" s="168"/>
      <c r="AA157" s="169"/>
      <c r="AB157" s="169"/>
      <c r="AC157" s="169"/>
      <c r="AD157" s="169"/>
      <c r="AE157" s="169"/>
      <c r="AF157" s="169"/>
      <c r="AG157" s="169"/>
      <c r="AH157" s="169"/>
      <c r="AI157" s="169"/>
      <c r="AJ157" s="169"/>
      <c r="AK157" s="169"/>
      <c r="AL157" s="169"/>
      <c r="AM157" s="169"/>
      <c r="AN157" s="169"/>
      <c r="AO157" s="169"/>
      <c r="AP157" s="169"/>
      <c r="AQ157" s="169"/>
      <c r="AR157" s="169"/>
      <c r="AS157" s="169"/>
      <c r="AT157" s="169"/>
      <c r="AU157" s="169"/>
      <c r="AV157" s="169"/>
      <c r="AW157" s="169"/>
      <c r="AX157" s="169"/>
      <c r="AY157" s="169"/>
      <c r="AZ157" s="169"/>
      <c r="BA157" s="169"/>
      <c r="BB157" s="169"/>
      <c r="BC157" s="169"/>
      <c r="BD157" s="169"/>
      <c r="BE157" s="171"/>
    </row>
    <row r="158" spans="1:57" s="172" customFormat="1" ht="12.75">
      <c r="A158" s="154"/>
      <c r="B158" s="173"/>
      <c r="C158" s="171"/>
      <c r="D158" s="171"/>
      <c r="E158" s="171"/>
      <c r="F158" s="171"/>
      <c r="I158" s="173"/>
      <c r="M158" s="173"/>
      <c r="N158" s="173"/>
      <c r="O158" s="171"/>
      <c r="P158" s="174"/>
      <c r="R158" s="173"/>
      <c r="S158" s="173"/>
      <c r="T158" s="171"/>
      <c r="U158" s="171"/>
      <c r="V158" s="168"/>
      <c r="W158" s="169"/>
      <c r="X158" s="169"/>
      <c r="Y158" s="169"/>
      <c r="Z158" s="168"/>
      <c r="AA158" s="169"/>
      <c r="AB158" s="169"/>
      <c r="AC158" s="169"/>
      <c r="AD158" s="169"/>
      <c r="AE158" s="169"/>
      <c r="AF158" s="169"/>
      <c r="AG158" s="169"/>
      <c r="AH158" s="169"/>
      <c r="AI158" s="169"/>
      <c r="AJ158" s="169"/>
      <c r="AK158" s="169"/>
      <c r="AL158" s="169"/>
      <c r="AM158" s="169"/>
      <c r="AN158" s="169"/>
      <c r="AO158" s="169"/>
      <c r="AP158" s="169"/>
      <c r="AQ158" s="169"/>
      <c r="AR158" s="169"/>
      <c r="AS158" s="169"/>
      <c r="AT158" s="169"/>
      <c r="AU158" s="169"/>
      <c r="AV158" s="169"/>
      <c r="AW158" s="169"/>
      <c r="AX158" s="169"/>
      <c r="AY158" s="169"/>
      <c r="AZ158" s="169"/>
      <c r="BA158" s="169"/>
      <c r="BB158" s="169"/>
      <c r="BC158" s="169"/>
      <c r="BD158" s="169"/>
      <c r="BE158" s="171"/>
    </row>
    <row r="159" spans="1:57" s="172" customFormat="1" ht="12.75">
      <c r="A159" s="154"/>
      <c r="B159" s="173"/>
      <c r="C159" s="171"/>
      <c r="D159" s="171"/>
      <c r="E159" s="171"/>
      <c r="F159" s="171"/>
      <c r="I159" s="173"/>
      <c r="M159" s="173"/>
      <c r="N159" s="173"/>
      <c r="O159" s="171"/>
      <c r="P159" s="174"/>
      <c r="R159" s="173"/>
      <c r="S159" s="173"/>
      <c r="T159" s="171"/>
      <c r="U159" s="171"/>
      <c r="V159" s="168"/>
      <c r="W159" s="169"/>
      <c r="X159" s="169"/>
      <c r="Y159" s="169"/>
      <c r="Z159" s="168"/>
      <c r="AA159" s="169"/>
      <c r="AB159" s="169"/>
      <c r="AC159" s="169"/>
      <c r="AD159" s="169"/>
      <c r="AE159" s="169"/>
      <c r="AF159" s="169"/>
      <c r="AG159" s="169"/>
      <c r="AH159" s="169"/>
      <c r="AI159" s="169"/>
      <c r="AJ159" s="169"/>
      <c r="AK159" s="169"/>
      <c r="AL159" s="169"/>
      <c r="AM159" s="169"/>
      <c r="AN159" s="169"/>
      <c r="AO159" s="169"/>
      <c r="AP159" s="169"/>
      <c r="AQ159" s="169"/>
      <c r="AR159" s="169"/>
      <c r="AS159" s="169"/>
      <c r="AT159" s="169"/>
      <c r="AU159" s="169"/>
      <c r="AV159" s="169"/>
      <c r="AW159" s="169"/>
      <c r="AX159" s="169"/>
      <c r="AY159" s="169"/>
      <c r="AZ159" s="169"/>
      <c r="BA159" s="169"/>
      <c r="BB159" s="169"/>
      <c r="BC159" s="169"/>
      <c r="BD159" s="169"/>
      <c r="BE159" s="171"/>
    </row>
    <row r="160" spans="1:57" s="172" customFormat="1" ht="12.75">
      <c r="A160" s="154"/>
      <c r="B160" s="173"/>
      <c r="C160" s="171"/>
      <c r="D160" s="171"/>
      <c r="E160" s="171"/>
      <c r="F160" s="171"/>
      <c r="I160" s="173"/>
      <c r="M160" s="173"/>
      <c r="N160" s="173"/>
      <c r="O160" s="171"/>
      <c r="P160" s="174"/>
      <c r="R160" s="173"/>
      <c r="S160" s="173"/>
      <c r="T160" s="171"/>
      <c r="U160" s="171"/>
      <c r="V160" s="168"/>
      <c r="W160" s="169"/>
      <c r="X160" s="169"/>
      <c r="Y160" s="169"/>
      <c r="Z160" s="168"/>
      <c r="AA160" s="169"/>
      <c r="AB160" s="169"/>
      <c r="AC160" s="169"/>
      <c r="AD160" s="169"/>
      <c r="AE160" s="169"/>
      <c r="AF160" s="169"/>
      <c r="AG160" s="169"/>
      <c r="AH160" s="169"/>
      <c r="AI160" s="169"/>
      <c r="AJ160" s="169"/>
      <c r="AK160" s="169"/>
      <c r="AL160" s="169"/>
      <c r="AM160" s="169"/>
      <c r="AN160" s="169"/>
      <c r="AO160" s="169"/>
      <c r="AP160" s="169"/>
      <c r="AQ160" s="169"/>
      <c r="AR160" s="169"/>
      <c r="AS160" s="169"/>
      <c r="AT160" s="169"/>
      <c r="AU160" s="169"/>
      <c r="AV160" s="169"/>
      <c r="AW160" s="169"/>
      <c r="AX160" s="169"/>
      <c r="AY160" s="169"/>
      <c r="AZ160" s="169"/>
      <c r="BA160" s="169"/>
      <c r="BB160" s="169"/>
      <c r="BC160" s="169"/>
      <c r="BD160" s="169"/>
      <c r="BE160" s="171"/>
    </row>
    <row r="161" spans="1:57" s="172" customFormat="1" ht="12.75">
      <c r="A161" s="154"/>
      <c r="B161" s="173"/>
      <c r="C161" s="171"/>
      <c r="D161" s="171"/>
      <c r="E161" s="171"/>
      <c r="F161" s="171"/>
      <c r="I161" s="173"/>
      <c r="M161" s="173"/>
      <c r="N161" s="173"/>
      <c r="O161" s="171"/>
      <c r="P161" s="174"/>
      <c r="R161" s="173"/>
      <c r="S161" s="173"/>
      <c r="T161" s="171"/>
      <c r="U161" s="171"/>
      <c r="V161" s="168"/>
      <c r="W161" s="169"/>
      <c r="X161" s="169"/>
      <c r="Y161" s="169"/>
      <c r="Z161" s="168"/>
      <c r="AA161" s="169"/>
      <c r="AB161" s="169"/>
      <c r="AC161" s="169"/>
      <c r="AD161" s="169"/>
      <c r="AE161" s="169"/>
      <c r="AF161" s="169"/>
      <c r="AG161" s="169"/>
      <c r="AH161" s="169"/>
      <c r="AI161" s="169"/>
      <c r="AJ161" s="169"/>
      <c r="AK161" s="169"/>
      <c r="AL161" s="169"/>
      <c r="AM161" s="169"/>
      <c r="AN161" s="169"/>
      <c r="AO161" s="169"/>
      <c r="AP161" s="169"/>
      <c r="AQ161" s="169"/>
      <c r="AR161" s="169"/>
      <c r="AS161" s="169"/>
      <c r="AT161" s="169"/>
      <c r="AU161" s="169"/>
      <c r="AV161" s="169"/>
      <c r="AW161" s="169"/>
      <c r="AX161" s="169"/>
      <c r="AY161" s="169"/>
      <c r="AZ161" s="169"/>
      <c r="BA161" s="169"/>
      <c r="BB161" s="169"/>
      <c r="BC161" s="169"/>
      <c r="BD161" s="169"/>
      <c r="BE161" s="171"/>
    </row>
    <row r="162" spans="1:57" s="172" customFormat="1" ht="12.75">
      <c r="A162" s="154"/>
      <c r="B162" s="173"/>
      <c r="C162" s="171"/>
      <c r="D162" s="171"/>
      <c r="E162" s="171"/>
      <c r="F162" s="171"/>
      <c r="I162" s="173"/>
      <c r="M162" s="173"/>
      <c r="N162" s="173"/>
      <c r="O162" s="171"/>
      <c r="P162" s="174"/>
      <c r="R162" s="173"/>
      <c r="S162" s="173"/>
      <c r="T162" s="171"/>
      <c r="U162" s="171"/>
      <c r="V162" s="168"/>
      <c r="W162" s="169"/>
      <c r="X162" s="169"/>
      <c r="Y162" s="169"/>
      <c r="Z162" s="168"/>
      <c r="AA162" s="169"/>
      <c r="AB162" s="169"/>
      <c r="AC162" s="169"/>
      <c r="AD162" s="169"/>
      <c r="AE162" s="169"/>
      <c r="AF162" s="169"/>
      <c r="AG162" s="169"/>
      <c r="AH162" s="169"/>
      <c r="AI162" s="169"/>
      <c r="AJ162" s="169"/>
      <c r="AK162" s="169"/>
      <c r="AL162" s="169"/>
      <c r="AM162" s="169"/>
      <c r="AN162" s="169"/>
      <c r="AO162" s="169"/>
      <c r="AP162" s="169"/>
      <c r="AQ162" s="169"/>
      <c r="AR162" s="169"/>
      <c r="AS162" s="169"/>
      <c r="AT162" s="169"/>
      <c r="AU162" s="169"/>
      <c r="AV162" s="169"/>
      <c r="AW162" s="169"/>
      <c r="AX162" s="169"/>
      <c r="AY162" s="169"/>
      <c r="AZ162" s="169"/>
      <c r="BA162" s="169"/>
      <c r="BB162" s="169"/>
      <c r="BC162" s="169"/>
      <c r="BD162" s="169"/>
      <c r="BE162" s="171"/>
    </row>
    <row r="163" spans="1:57" s="172" customFormat="1" ht="12.75">
      <c r="A163" s="154"/>
      <c r="B163" s="173"/>
      <c r="C163" s="171"/>
      <c r="D163" s="171"/>
      <c r="E163" s="171"/>
      <c r="F163" s="171"/>
      <c r="I163" s="173"/>
      <c r="M163" s="173"/>
      <c r="N163" s="173"/>
      <c r="O163" s="171"/>
      <c r="P163" s="174"/>
      <c r="R163" s="173"/>
      <c r="S163" s="173"/>
      <c r="T163" s="171"/>
      <c r="U163" s="171"/>
      <c r="V163" s="168"/>
      <c r="W163" s="169"/>
      <c r="X163" s="169"/>
      <c r="Y163" s="169"/>
      <c r="Z163" s="168"/>
      <c r="AA163" s="169"/>
      <c r="AB163" s="169"/>
      <c r="AC163" s="169"/>
      <c r="AD163" s="169"/>
      <c r="AE163" s="169"/>
      <c r="AF163" s="169"/>
      <c r="AG163" s="169"/>
      <c r="AH163" s="169"/>
      <c r="AI163" s="169"/>
      <c r="AJ163" s="169"/>
      <c r="AK163" s="169"/>
      <c r="AL163" s="169"/>
      <c r="AM163" s="169"/>
      <c r="AN163" s="169"/>
      <c r="AO163" s="169"/>
      <c r="AP163" s="169"/>
      <c r="AQ163" s="169"/>
      <c r="AR163" s="169"/>
      <c r="AS163" s="169"/>
      <c r="AT163" s="169"/>
      <c r="AU163" s="169"/>
      <c r="AV163" s="169"/>
      <c r="AW163" s="169"/>
      <c r="AX163" s="169"/>
      <c r="AY163" s="169"/>
      <c r="AZ163" s="169"/>
      <c r="BA163" s="169"/>
      <c r="BB163" s="169"/>
      <c r="BC163" s="169"/>
      <c r="BD163" s="169"/>
      <c r="BE163" s="171"/>
    </row>
    <row r="164" spans="1:57" s="172" customFormat="1" ht="12.75">
      <c r="A164" s="154"/>
      <c r="B164" s="173"/>
      <c r="C164" s="171"/>
      <c r="D164" s="171"/>
      <c r="E164" s="171"/>
      <c r="F164" s="171"/>
      <c r="I164" s="173"/>
      <c r="M164" s="173"/>
      <c r="N164" s="173"/>
      <c r="O164" s="171"/>
      <c r="P164" s="174"/>
      <c r="R164" s="173"/>
      <c r="S164" s="173"/>
      <c r="T164" s="171"/>
      <c r="U164" s="171"/>
      <c r="V164" s="168"/>
      <c r="W164" s="169"/>
      <c r="X164" s="169"/>
      <c r="Y164" s="169"/>
      <c r="Z164" s="168"/>
      <c r="AA164" s="169"/>
      <c r="AB164" s="169"/>
      <c r="AC164" s="169"/>
      <c r="AD164" s="169"/>
      <c r="AE164" s="169"/>
      <c r="AF164" s="169"/>
      <c r="AG164" s="169"/>
      <c r="AH164" s="169"/>
      <c r="AI164" s="169"/>
      <c r="AJ164" s="169"/>
      <c r="AK164" s="169"/>
      <c r="AL164" s="169"/>
      <c r="AM164" s="169"/>
      <c r="AN164" s="169"/>
      <c r="AO164" s="169"/>
      <c r="AP164" s="169"/>
      <c r="AQ164" s="169"/>
      <c r="AR164" s="169"/>
      <c r="AS164" s="169"/>
      <c r="AT164" s="169"/>
      <c r="AU164" s="169"/>
      <c r="AV164" s="169"/>
      <c r="AW164" s="169"/>
      <c r="AX164" s="169"/>
      <c r="AY164" s="169"/>
      <c r="AZ164" s="169"/>
      <c r="BA164" s="169"/>
      <c r="BB164" s="169"/>
      <c r="BC164" s="169"/>
      <c r="BD164" s="169"/>
      <c r="BE164" s="171"/>
    </row>
    <row r="165" spans="1:57" s="172" customFormat="1" ht="12.75">
      <c r="A165" s="154"/>
      <c r="B165" s="173"/>
      <c r="C165" s="171"/>
      <c r="D165" s="171"/>
      <c r="E165" s="171"/>
      <c r="F165" s="171"/>
      <c r="I165" s="173"/>
      <c r="M165" s="173"/>
      <c r="N165" s="173"/>
      <c r="O165" s="171"/>
      <c r="P165" s="174"/>
      <c r="R165" s="173"/>
      <c r="S165" s="173"/>
      <c r="T165" s="171"/>
      <c r="U165" s="171"/>
      <c r="V165" s="168"/>
      <c r="W165" s="169"/>
      <c r="X165" s="169"/>
      <c r="Y165" s="169"/>
      <c r="Z165" s="168"/>
      <c r="AA165" s="169"/>
      <c r="AB165" s="169"/>
      <c r="AC165" s="169"/>
      <c r="AD165" s="169"/>
      <c r="AE165" s="169"/>
      <c r="AF165" s="169"/>
      <c r="AG165" s="169"/>
      <c r="AH165" s="169"/>
      <c r="AI165" s="169"/>
      <c r="AJ165" s="169"/>
      <c r="AK165" s="169"/>
      <c r="AL165" s="169"/>
      <c r="AM165" s="169"/>
      <c r="AN165" s="169"/>
      <c r="AO165" s="169"/>
      <c r="AP165" s="169"/>
      <c r="AQ165" s="169"/>
      <c r="AR165" s="169"/>
      <c r="AS165" s="169"/>
      <c r="AT165" s="169"/>
      <c r="AU165" s="169"/>
      <c r="AV165" s="169"/>
      <c r="AW165" s="169"/>
      <c r="AX165" s="169"/>
      <c r="AY165" s="169"/>
      <c r="AZ165" s="169"/>
      <c r="BA165" s="169"/>
      <c r="BB165" s="169"/>
      <c r="BC165" s="169"/>
      <c r="BD165" s="169"/>
      <c r="BE165" s="171"/>
    </row>
    <row r="166" spans="1:57" s="172" customFormat="1" ht="12.75">
      <c r="A166" s="154"/>
      <c r="B166" s="173"/>
      <c r="C166" s="171"/>
      <c r="D166" s="171"/>
      <c r="E166" s="171"/>
      <c r="F166" s="171"/>
      <c r="I166" s="173"/>
      <c r="M166" s="173"/>
      <c r="N166" s="173"/>
      <c r="O166" s="171"/>
      <c r="P166" s="174"/>
      <c r="R166" s="173"/>
      <c r="S166" s="173"/>
      <c r="T166" s="171"/>
      <c r="U166" s="171"/>
      <c r="V166" s="168"/>
      <c r="W166" s="169"/>
      <c r="X166" s="169"/>
      <c r="Y166" s="169"/>
      <c r="Z166" s="168"/>
      <c r="AA166" s="169"/>
      <c r="AB166" s="169"/>
      <c r="AC166" s="169"/>
      <c r="AD166" s="169"/>
      <c r="AE166" s="169"/>
      <c r="AF166" s="169"/>
      <c r="AG166" s="169"/>
      <c r="AH166" s="169"/>
      <c r="AI166" s="169"/>
      <c r="AJ166" s="169"/>
      <c r="AK166" s="169"/>
      <c r="AL166" s="169"/>
      <c r="AM166" s="169"/>
      <c r="AN166" s="169"/>
      <c r="AO166" s="169"/>
      <c r="AP166" s="169"/>
      <c r="AQ166" s="169"/>
      <c r="AR166" s="169"/>
      <c r="AS166" s="169"/>
      <c r="AT166" s="169"/>
      <c r="AU166" s="169"/>
      <c r="AV166" s="169"/>
      <c r="AW166" s="169"/>
      <c r="AX166" s="169"/>
      <c r="AY166" s="169"/>
      <c r="AZ166" s="169"/>
      <c r="BA166" s="169"/>
      <c r="BB166" s="169"/>
      <c r="BC166" s="169"/>
      <c r="BD166" s="169"/>
      <c r="BE166" s="171"/>
    </row>
    <row r="167" spans="1:57" s="172" customFormat="1" ht="12.75">
      <c r="A167" s="154"/>
      <c r="B167" s="173"/>
      <c r="C167" s="171"/>
      <c r="D167" s="171"/>
      <c r="E167" s="171"/>
      <c r="F167" s="171"/>
      <c r="I167" s="173"/>
      <c r="M167" s="173"/>
      <c r="N167" s="173"/>
      <c r="O167" s="171"/>
      <c r="P167" s="174"/>
      <c r="R167" s="173"/>
      <c r="S167" s="173"/>
      <c r="T167" s="171"/>
      <c r="U167" s="171"/>
      <c r="V167" s="168"/>
      <c r="W167" s="169"/>
      <c r="X167" s="169"/>
      <c r="Y167" s="169"/>
      <c r="Z167" s="168"/>
      <c r="AA167" s="169"/>
      <c r="AB167" s="169"/>
      <c r="AC167" s="169"/>
      <c r="AD167" s="169"/>
      <c r="AE167" s="169"/>
      <c r="AF167" s="169"/>
      <c r="AG167" s="169"/>
      <c r="AH167" s="169"/>
      <c r="AI167" s="169"/>
      <c r="AJ167" s="169"/>
      <c r="AK167" s="169"/>
      <c r="AL167" s="169"/>
      <c r="AM167" s="169"/>
      <c r="AN167" s="169"/>
      <c r="AO167" s="169"/>
      <c r="AP167" s="169"/>
      <c r="AQ167" s="169"/>
      <c r="AR167" s="169"/>
      <c r="AS167" s="169"/>
      <c r="AT167" s="169"/>
      <c r="AU167" s="169"/>
      <c r="AV167" s="169"/>
      <c r="AW167" s="169"/>
      <c r="AX167" s="169"/>
      <c r="AY167" s="169"/>
      <c r="AZ167" s="169"/>
      <c r="BA167" s="169"/>
      <c r="BB167" s="169"/>
      <c r="BC167" s="169"/>
      <c r="BD167" s="169"/>
      <c r="BE167" s="171"/>
    </row>
    <row r="168" spans="1:57" s="172" customFormat="1" ht="12.75">
      <c r="A168" s="154"/>
      <c r="B168" s="173"/>
      <c r="C168" s="171"/>
      <c r="D168" s="171"/>
      <c r="E168" s="171"/>
      <c r="F168" s="171"/>
      <c r="I168" s="173"/>
      <c r="M168" s="173"/>
      <c r="N168" s="173"/>
      <c r="O168" s="171"/>
      <c r="P168" s="174"/>
      <c r="R168" s="173"/>
      <c r="S168" s="173"/>
      <c r="T168" s="171"/>
      <c r="U168" s="171"/>
      <c r="V168" s="168"/>
      <c r="W168" s="169"/>
      <c r="X168" s="169"/>
      <c r="Y168" s="169"/>
      <c r="Z168" s="168"/>
      <c r="AA168" s="169"/>
      <c r="AB168" s="169"/>
      <c r="AC168" s="169"/>
      <c r="AD168" s="169"/>
      <c r="AE168" s="169"/>
      <c r="AF168" s="169"/>
      <c r="AG168" s="169"/>
      <c r="AH168" s="169"/>
      <c r="AI168" s="169"/>
      <c r="AJ168" s="169"/>
      <c r="AK168" s="169"/>
      <c r="AL168" s="169"/>
      <c r="AM168" s="169"/>
      <c r="AN168" s="169"/>
      <c r="AO168" s="169"/>
      <c r="AP168" s="169"/>
      <c r="AQ168" s="169"/>
      <c r="AR168" s="169"/>
      <c r="AS168" s="169"/>
      <c r="AT168" s="169"/>
      <c r="AU168" s="169"/>
      <c r="AV168" s="169"/>
      <c r="AW168" s="169"/>
      <c r="AX168" s="169"/>
      <c r="AY168" s="169"/>
      <c r="AZ168" s="169"/>
      <c r="BA168" s="169"/>
      <c r="BB168" s="169"/>
      <c r="BC168" s="169"/>
      <c r="BD168" s="169"/>
      <c r="BE168" s="171"/>
    </row>
    <row r="169" spans="1:57" s="172" customFormat="1" ht="12.75">
      <c r="A169" s="154"/>
      <c r="B169" s="173"/>
      <c r="C169" s="171"/>
      <c r="D169" s="171"/>
      <c r="E169" s="171"/>
      <c r="F169" s="171"/>
      <c r="I169" s="173"/>
      <c r="M169" s="173"/>
      <c r="N169" s="173"/>
      <c r="O169" s="171"/>
      <c r="P169" s="174"/>
      <c r="R169" s="173"/>
      <c r="S169" s="173"/>
      <c r="T169" s="171"/>
      <c r="U169" s="171"/>
      <c r="V169" s="168"/>
      <c r="W169" s="169"/>
      <c r="X169" s="169"/>
      <c r="Y169" s="169"/>
      <c r="Z169" s="168"/>
      <c r="AA169" s="169"/>
      <c r="AB169" s="169"/>
      <c r="AC169" s="169"/>
      <c r="AD169" s="169"/>
      <c r="AE169" s="169"/>
      <c r="AF169" s="169"/>
      <c r="AG169" s="169"/>
      <c r="AH169" s="169"/>
      <c r="AI169" s="169"/>
      <c r="AJ169" s="169"/>
      <c r="AK169" s="169"/>
      <c r="AL169" s="169"/>
      <c r="AM169" s="169"/>
      <c r="AN169" s="169"/>
      <c r="AO169" s="169"/>
      <c r="AP169" s="169"/>
      <c r="AQ169" s="169"/>
      <c r="AR169" s="169"/>
      <c r="AS169" s="169"/>
      <c r="AT169" s="169"/>
      <c r="AU169" s="169"/>
      <c r="AV169" s="169"/>
      <c r="AW169" s="169"/>
      <c r="AX169" s="169"/>
      <c r="AY169" s="169"/>
      <c r="AZ169" s="169"/>
      <c r="BA169" s="169"/>
      <c r="BB169" s="169"/>
      <c r="BC169" s="169"/>
      <c r="BD169" s="169"/>
      <c r="BE169" s="171"/>
    </row>
    <row r="170" spans="1:57" s="172" customFormat="1" ht="12.75">
      <c r="A170" s="154"/>
      <c r="B170" s="173"/>
      <c r="C170" s="171"/>
      <c r="D170" s="171"/>
      <c r="E170" s="171"/>
      <c r="F170" s="171"/>
      <c r="I170" s="173"/>
      <c r="M170" s="173"/>
      <c r="N170" s="173"/>
      <c r="O170" s="171"/>
      <c r="P170" s="174"/>
      <c r="R170" s="173"/>
      <c r="S170" s="173"/>
      <c r="T170" s="171"/>
      <c r="U170" s="171"/>
      <c r="V170" s="168"/>
      <c r="W170" s="169"/>
      <c r="X170" s="169"/>
      <c r="Y170" s="169"/>
      <c r="Z170" s="168"/>
      <c r="AA170" s="169"/>
      <c r="AB170" s="169"/>
      <c r="AC170" s="169"/>
      <c r="AD170" s="169"/>
      <c r="AE170" s="169"/>
      <c r="AF170" s="169"/>
      <c r="AG170" s="169"/>
      <c r="AH170" s="169"/>
      <c r="AI170" s="169"/>
      <c r="AJ170" s="169"/>
      <c r="AK170" s="169"/>
      <c r="AL170" s="169"/>
      <c r="AM170" s="169"/>
      <c r="AN170" s="169"/>
      <c r="AO170" s="169"/>
      <c r="AP170" s="169"/>
      <c r="AQ170" s="169"/>
      <c r="AR170" s="169"/>
      <c r="AS170" s="169"/>
      <c r="AT170" s="169"/>
      <c r="AU170" s="169"/>
      <c r="AV170" s="169"/>
      <c r="AW170" s="169"/>
      <c r="AX170" s="169"/>
      <c r="AY170" s="169"/>
      <c r="AZ170" s="169"/>
      <c r="BA170" s="169"/>
      <c r="BB170" s="169"/>
      <c r="BC170" s="169"/>
      <c r="BD170" s="169"/>
      <c r="BE170" s="171"/>
    </row>
    <row r="171" spans="1:57" s="172" customFormat="1" ht="12.75">
      <c r="A171" s="154"/>
      <c r="B171" s="173"/>
      <c r="C171" s="171"/>
      <c r="D171" s="171"/>
      <c r="E171" s="171"/>
      <c r="F171" s="171"/>
      <c r="I171" s="173"/>
      <c r="M171" s="173"/>
      <c r="N171" s="173"/>
      <c r="O171" s="171"/>
      <c r="P171" s="174"/>
      <c r="R171" s="173"/>
      <c r="S171" s="173"/>
      <c r="T171" s="171"/>
      <c r="U171" s="171"/>
      <c r="V171" s="168"/>
      <c r="W171" s="169"/>
      <c r="X171" s="169"/>
      <c r="Y171" s="169"/>
      <c r="Z171" s="168"/>
      <c r="AA171" s="169"/>
      <c r="AB171" s="169"/>
      <c r="AC171" s="169"/>
      <c r="AD171" s="169"/>
      <c r="AE171" s="169"/>
      <c r="AF171" s="169"/>
      <c r="AG171" s="169"/>
      <c r="AH171" s="169"/>
      <c r="AI171" s="169"/>
      <c r="AJ171" s="169"/>
      <c r="AK171" s="169"/>
      <c r="AL171" s="169"/>
      <c r="AM171" s="169"/>
      <c r="AN171" s="169"/>
      <c r="AO171" s="169"/>
      <c r="AP171" s="169"/>
      <c r="AQ171" s="169"/>
      <c r="AR171" s="169"/>
      <c r="AS171" s="169"/>
      <c r="AT171" s="169"/>
      <c r="AU171" s="169"/>
      <c r="AV171" s="169"/>
      <c r="AW171" s="169"/>
      <c r="AX171" s="169"/>
      <c r="AY171" s="169"/>
      <c r="AZ171" s="169"/>
      <c r="BA171" s="169"/>
      <c r="BB171" s="169"/>
      <c r="BC171" s="169"/>
      <c r="BD171" s="169"/>
      <c r="BE171" s="171"/>
    </row>
    <row r="172" spans="1:57" s="172" customFormat="1" ht="12.75">
      <c r="A172" s="154"/>
      <c r="B172" s="173"/>
      <c r="C172" s="171"/>
      <c r="D172" s="171"/>
      <c r="E172" s="171"/>
      <c r="F172" s="171"/>
      <c r="I172" s="173"/>
      <c r="M172" s="173"/>
      <c r="N172" s="173"/>
      <c r="O172" s="171"/>
      <c r="P172" s="174"/>
      <c r="R172" s="173"/>
      <c r="S172" s="173"/>
      <c r="T172" s="171"/>
      <c r="U172" s="171"/>
      <c r="V172" s="168"/>
      <c r="W172" s="169"/>
      <c r="X172" s="169"/>
      <c r="Y172" s="169"/>
      <c r="Z172" s="168"/>
      <c r="AA172" s="169"/>
      <c r="AB172" s="169"/>
      <c r="AC172" s="169"/>
      <c r="AD172" s="169"/>
      <c r="AE172" s="169"/>
      <c r="AF172" s="169"/>
      <c r="AG172" s="169"/>
      <c r="AH172" s="169"/>
      <c r="AI172" s="169"/>
      <c r="AJ172" s="169"/>
      <c r="AK172" s="169"/>
      <c r="AL172" s="169"/>
      <c r="AM172" s="169"/>
      <c r="AN172" s="169"/>
      <c r="AO172" s="169"/>
      <c r="AP172" s="169"/>
      <c r="AQ172" s="169"/>
      <c r="AR172" s="169"/>
      <c r="AS172" s="169"/>
      <c r="AT172" s="169"/>
      <c r="AU172" s="169"/>
      <c r="AV172" s="169"/>
      <c r="AW172" s="169"/>
      <c r="AX172" s="169"/>
      <c r="AY172" s="169"/>
      <c r="AZ172" s="169"/>
      <c r="BA172" s="169"/>
      <c r="BB172" s="169"/>
      <c r="BC172" s="169"/>
      <c r="BD172" s="169"/>
      <c r="BE172" s="171"/>
    </row>
    <row r="173" spans="1:57" s="172" customFormat="1" ht="12.75">
      <c r="A173" s="154"/>
      <c r="B173" s="173"/>
      <c r="C173" s="171"/>
      <c r="D173" s="171"/>
      <c r="E173" s="171"/>
      <c r="F173" s="171"/>
      <c r="I173" s="173"/>
      <c r="M173" s="173"/>
      <c r="N173" s="173"/>
      <c r="O173" s="171"/>
      <c r="P173" s="174"/>
      <c r="R173" s="173"/>
      <c r="S173" s="173"/>
      <c r="T173" s="171"/>
      <c r="U173" s="171"/>
      <c r="V173" s="168"/>
      <c r="W173" s="169"/>
      <c r="X173" s="169"/>
      <c r="Y173" s="169"/>
      <c r="Z173" s="168"/>
      <c r="AA173" s="169"/>
      <c r="AB173" s="169"/>
      <c r="AC173" s="169"/>
      <c r="AD173" s="169"/>
      <c r="AE173" s="169"/>
      <c r="AF173" s="169"/>
      <c r="AG173" s="169"/>
      <c r="AH173" s="169"/>
      <c r="AI173" s="169"/>
      <c r="AJ173" s="169"/>
      <c r="AK173" s="169"/>
      <c r="AL173" s="169"/>
      <c r="AM173" s="169"/>
      <c r="AN173" s="169"/>
      <c r="AO173" s="169"/>
      <c r="AP173" s="169"/>
      <c r="AQ173" s="169"/>
      <c r="AR173" s="169"/>
      <c r="AS173" s="169"/>
      <c r="AT173" s="169"/>
      <c r="AU173" s="169"/>
      <c r="AV173" s="169"/>
      <c r="AW173" s="169"/>
      <c r="AX173" s="169"/>
      <c r="AY173" s="169"/>
      <c r="AZ173" s="169"/>
      <c r="BA173" s="169"/>
      <c r="BB173" s="169"/>
      <c r="BC173" s="169"/>
      <c r="BD173" s="169"/>
      <c r="BE173" s="171"/>
    </row>
    <row r="174" spans="1:57" s="172" customFormat="1" ht="12.75">
      <c r="A174" s="154"/>
      <c r="B174" s="173"/>
      <c r="C174" s="171"/>
      <c r="D174" s="171"/>
      <c r="E174" s="171"/>
      <c r="F174" s="171"/>
      <c r="I174" s="173"/>
      <c r="M174" s="173"/>
      <c r="N174" s="173"/>
      <c r="O174" s="171"/>
      <c r="P174" s="174"/>
      <c r="R174" s="173"/>
      <c r="S174" s="173"/>
      <c r="T174" s="171"/>
      <c r="U174" s="171"/>
      <c r="V174" s="168"/>
      <c r="W174" s="169"/>
      <c r="X174" s="169"/>
      <c r="Y174" s="169"/>
      <c r="Z174" s="168"/>
      <c r="AA174" s="169"/>
      <c r="AB174" s="169"/>
      <c r="AC174" s="169"/>
      <c r="AD174" s="169"/>
      <c r="AE174" s="169"/>
      <c r="AF174" s="169"/>
      <c r="AG174" s="169"/>
      <c r="AH174" s="169"/>
      <c r="AI174" s="169"/>
      <c r="AJ174" s="169"/>
      <c r="AK174" s="169"/>
      <c r="AL174" s="169"/>
      <c r="AM174" s="169"/>
      <c r="AN174" s="169"/>
      <c r="AO174" s="169"/>
      <c r="AP174" s="169"/>
      <c r="AQ174" s="169"/>
      <c r="AR174" s="169"/>
      <c r="AS174" s="169"/>
      <c r="AT174" s="169"/>
      <c r="AU174" s="169"/>
      <c r="AV174" s="169"/>
      <c r="AW174" s="169"/>
      <c r="AX174" s="169"/>
      <c r="AY174" s="169"/>
      <c r="AZ174" s="169"/>
      <c r="BA174" s="169"/>
      <c r="BB174" s="169"/>
      <c r="BC174" s="169"/>
      <c r="BD174" s="169"/>
      <c r="BE174" s="171"/>
    </row>
    <row r="175" spans="1:57" s="172" customFormat="1" ht="12.75">
      <c r="A175" s="154"/>
      <c r="B175" s="173"/>
      <c r="C175" s="171"/>
      <c r="D175" s="171"/>
      <c r="E175" s="171"/>
      <c r="F175" s="171"/>
      <c r="I175" s="173"/>
      <c r="M175" s="173"/>
      <c r="N175" s="173"/>
      <c r="O175" s="171"/>
      <c r="P175" s="174"/>
      <c r="R175" s="173"/>
      <c r="S175" s="173"/>
      <c r="T175" s="171"/>
      <c r="U175" s="171"/>
      <c r="V175" s="168"/>
      <c r="W175" s="169"/>
      <c r="X175" s="169"/>
      <c r="Y175" s="169"/>
      <c r="Z175" s="168"/>
      <c r="AA175" s="169"/>
      <c r="AB175" s="169"/>
      <c r="AC175" s="169"/>
      <c r="AD175" s="169"/>
      <c r="AE175" s="169"/>
      <c r="AF175" s="169"/>
      <c r="AG175" s="169"/>
      <c r="AH175" s="169"/>
      <c r="AI175" s="169"/>
      <c r="AJ175" s="169"/>
      <c r="AK175" s="169"/>
      <c r="AL175" s="169"/>
      <c r="AM175" s="169"/>
      <c r="AN175" s="169"/>
      <c r="AO175" s="169"/>
      <c r="AP175" s="169"/>
      <c r="AQ175" s="169"/>
      <c r="AR175" s="169"/>
      <c r="AS175" s="169"/>
      <c r="AT175" s="169"/>
      <c r="AU175" s="169"/>
      <c r="AV175" s="169"/>
      <c r="AW175" s="169"/>
      <c r="AX175" s="169"/>
      <c r="AY175" s="169"/>
      <c r="AZ175" s="169"/>
      <c r="BA175" s="169"/>
      <c r="BB175" s="169"/>
      <c r="BC175" s="169"/>
      <c r="BD175" s="169"/>
      <c r="BE175" s="171"/>
    </row>
    <row r="176" spans="1:57" s="172" customFormat="1" ht="12.75">
      <c r="A176" s="154"/>
      <c r="B176" s="173"/>
      <c r="C176" s="171"/>
      <c r="D176" s="171"/>
      <c r="E176" s="171"/>
      <c r="F176" s="171"/>
      <c r="I176" s="173"/>
      <c r="M176" s="173"/>
      <c r="N176" s="173"/>
      <c r="O176" s="171"/>
      <c r="P176" s="174"/>
      <c r="R176" s="173"/>
      <c r="S176" s="173"/>
      <c r="T176" s="171"/>
      <c r="U176" s="171"/>
      <c r="V176" s="168"/>
      <c r="W176" s="169"/>
      <c r="X176" s="169"/>
      <c r="Y176" s="169"/>
      <c r="Z176" s="168"/>
      <c r="AA176" s="169"/>
      <c r="AB176" s="169"/>
      <c r="AC176" s="169"/>
      <c r="AD176" s="169"/>
      <c r="AE176" s="169"/>
      <c r="AF176" s="169"/>
      <c r="AG176" s="169"/>
      <c r="AH176" s="169"/>
      <c r="AI176" s="169"/>
      <c r="AJ176" s="169"/>
      <c r="AK176" s="169"/>
      <c r="AL176" s="169"/>
      <c r="AM176" s="169"/>
      <c r="AN176" s="169"/>
      <c r="AO176" s="169"/>
      <c r="AP176" s="169"/>
      <c r="AQ176" s="169"/>
      <c r="AR176" s="169"/>
      <c r="AS176" s="169"/>
      <c r="AT176" s="169"/>
      <c r="AU176" s="169"/>
      <c r="AV176" s="169"/>
      <c r="AW176" s="169"/>
      <c r="AX176" s="169"/>
      <c r="AY176" s="169"/>
      <c r="AZ176" s="169"/>
      <c r="BA176" s="169"/>
      <c r="BB176" s="169"/>
      <c r="BC176" s="169"/>
      <c r="BD176" s="169"/>
      <c r="BE176" s="171"/>
    </row>
    <row r="177" spans="1:57" s="172" customFormat="1" ht="12.75">
      <c r="A177" s="154"/>
      <c r="B177" s="173"/>
      <c r="C177" s="171"/>
      <c r="D177" s="171"/>
      <c r="E177" s="171"/>
      <c r="F177" s="171"/>
      <c r="I177" s="173"/>
      <c r="M177" s="173"/>
      <c r="N177" s="173"/>
      <c r="O177" s="171"/>
      <c r="P177" s="174"/>
      <c r="R177" s="173"/>
      <c r="S177" s="173"/>
      <c r="T177" s="171"/>
      <c r="U177" s="171"/>
      <c r="V177" s="168"/>
      <c r="W177" s="169"/>
      <c r="X177" s="169"/>
      <c r="Y177" s="169"/>
      <c r="Z177" s="168"/>
      <c r="AA177" s="169"/>
      <c r="AB177" s="169"/>
      <c r="AC177" s="169"/>
      <c r="AD177" s="169"/>
      <c r="AE177" s="169"/>
      <c r="AF177" s="169"/>
      <c r="AG177" s="169"/>
      <c r="AH177" s="169"/>
      <c r="AI177" s="169"/>
      <c r="AJ177" s="169"/>
      <c r="AK177" s="169"/>
      <c r="AL177" s="169"/>
      <c r="AM177" s="169"/>
      <c r="AN177" s="169"/>
      <c r="AO177" s="169"/>
      <c r="AP177" s="169"/>
      <c r="AQ177" s="169"/>
      <c r="AR177" s="169"/>
      <c r="AS177" s="169"/>
      <c r="AT177" s="169"/>
      <c r="AU177" s="169"/>
      <c r="AV177" s="169"/>
      <c r="AW177" s="169"/>
      <c r="AX177" s="169"/>
      <c r="AY177" s="169"/>
      <c r="AZ177" s="169"/>
      <c r="BA177" s="169"/>
      <c r="BB177" s="169"/>
      <c r="BC177" s="169"/>
      <c r="BD177" s="169"/>
      <c r="BE177" s="171"/>
    </row>
    <row r="178" spans="1:57" s="172" customFormat="1" ht="12.75">
      <c r="A178" s="154"/>
      <c r="B178" s="173"/>
      <c r="C178" s="171"/>
      <c r="D178" s="171"/>
      <c r="E178" s="171"/>
      <c r="F178" s="171"/>
      <c r="I178" s="173"/>
      <c r="M178" s="173"/>
      <c r="N178" s="173"/>
      <c r="O178" s="171"/>
      <c r="P178" s="174"/>
      <c r="R178" s="173"/>
      <c r="S178" s="173"/>
      <c r="T178" s="171"/>
      <c r="U178" s="171"/>
      <c r="V178" s="168"/>
      <c r="W178" s="169"/>
      <c r="X178" s="169"/>
      <c r="Y178" s="169"/>
      <c r="Z178" s="168"/>
      <c r="AA178" s="169"/>
      <c r="AB178" s="169"/>
      <c r="AC178" s="169"/>
      <c r="AD178" s="169"/>
      <c r="AE178" s="169"/>
      <c r="AF178" s="169"/>
      <c r="AG178" s="169"/>
      <c r="AH178" s="169"/>
      <c r="AI178" s="169"/>
      <c r="AJ178" s="169"/>
      <c r="AK178" s="169"/>
      <c r="AL178" s="169"/>
      <c r="AM178" s="169"/>
      <c r="AN178" s="169"/>
      <c r="AO178" s="169"/>
      <c r="AP178" s="169"/>
      <c r="AQ178" s="169"/>
      <c r="AR178" s="169"/>
      <c r="AS178" s="169"/>
      <c r="AT178" s="169"/>
      <c r="AU178" s="169"/>
      <c r="AV178" s="169"/>
      <c r="AW178" s="169"/>
      <c r="AX178" s="169"/>
      <c r="AY178" s="169"/>
      <c r="AZ178" s="169"/>
      <c r="BA178" s="169"/>
      <c r="BB178" s="169"/>
      <c r="BC178" s="169"/>
      <c r="BD178" s="169"/>
      <c r="BE178" s="171"/>
    </row>
    <row r="179" spans="1:57" s="172" customFormat="1" ht="12.75">
      <c r="A179" s="154"/>
      <c r="B179" s="173"/>
      <c r="C179" s="171"/>
      <c r="D179" s="171"/>
      <c r="E179" s="171"/>
      <c r="F179" s="171"/>
      <c r="I179" s="173"/>
      <c r="M179" s="173"/>
      <c r="N179" s="173"/>
      <c r="O179" s="171"/>
      <c r="P179" s="174"/>
      <c r="R179" s="173"/>
      <c r="S179" s="173"/>
      <c r="T179" s="171"/>
      <c r="U179" s="171"/>
      <c r="V179" s="168"/>
      <c r="W179" s="169"/>
      <c r="X179" s="169"/>
      <c r="Y179" s="169"/>
      <c r="Z179" s="168"/>
      <c r="AA179" s="169"/>
      <c r="AB179" s="169"/>
      <c r="AC179" s="169"/>
      <c r="AD179" s="169"/>
      <c r="AE179" s="169"/>
      <c r="AF179" s="169"/>
      <c r="AG179" s="169"/>
      <c r="AH179" s="169"/>
      <c r="AI179" s="169"/>
      <c r="AJ179" s="169"/>
      <c r="AK179" s="169"/>
      <c r="AL179" s="169"/>
      <c r="AM179" s="169"/>
      <c r="AN179" s="169"/>
      <c r="AO179" s="169"/>
      <c r="AP179" s="169"/>
      <c r="AQ179" s="169"/>
      <c r="AR179" s="169"/>
      <c r="AS179" s="169"/>
      <c r="AT179" s="169"/>
      <c r="AU179" s="169"/>
      <c r="AV179" s="169"/>
      <c r="AW179" s="169"/>
      <c r="AX179" s="169"/>
      <c r="AY179" s="169"/>
      <c r="AZ179" s="169"/>
      <c r="BA179" s="169"/>
      <c r="BB179" s="169"/>
      <c r="BC179" s="169"/>
      <c r="BD179" s="169"/>
      <c r="BE179" s="171"/>
    </row>
    <row r="180" spans="1:57" s="172" customFormat="1" ht="12.75">
      <c r="A180" s="154"/>
      <c r="B180" s="173"/>
      <c r="C180" s="171"/>
      <c r="D180" s="171"/>
      <c r="E180" s="171"/>
      <c r="F180" s="171"/>
      <c r="I180" s="173"/>
      <c r="M180" s="173"/>
      <c r="N180" s="173"/>
      <c r="O180" s="171"/>
      <c r="P180" s="174"/>
      <c r="R180" s="173"/>
      <c r="S180" s="173"/>
      <c r="T180" s="171"/>
      <c r="U180" s="171"/>
      <c r="V180" s="168"/>
      <c r="W180" s="169"/>
      <c r="X180" s="169"/>
      <c r="Y180" s="169"/>
      <c r="Z180" s="168"/>
      <c r="AA180" s="169"/>
      <c r="AB180" s="169"/>
      <c r="AC180" s="169"/>
      <c r="AD180" s="169"/>
      <c r="AE180" s="169"/>
      <c r="AF180" s="169"/>
      <c r="AG180" s="169"/>
      <c r="AH180" s="169"/>
      <c r="AI180" s="169"/>
      <c r="AJ180" s="169"/>
      <c r="AK180" s="169"/>
      <c r="AL180" s="169"/>
      <c r="AM180" s="169"/>
      <c r="AN180" s="169"/>
      <c r="AO180" s="169"/>
      <c r="AP180" s="169"/>
      <c r="AQ180" s="169"/>
      <c r="AR180" s="169"/>
      <c r="AS180" s="169"/>
      <c r="AT180" s="169"/>
      <c r="AU180" s="169"/>
      <c r="AV180" s="169"/>
      <c r="AW180" s="169"/>
      <c r="AX180" s="169"/>
      <c r="AY180" s="169"/>
      <c r="AZ180" s="169"/>
      <c r="BA180" s="169"/>
      <c r="BB180" s="169"/>
      <c r="BC180" s="169"/>
      <c r="BD180" s="169"/>
      <c r="BE180" s="171"/>
    </row>
    <row r="181" spans="1:57" s="172" customFormat="1" ht="12.75">
      <c r="A181" s="154"/>
      <c r="B181" s="173"/>
      <c r="C181" s="171"/>
      <c r="D181" s="171"/>
      <c r="E181" s="171"/>
      <c r="F181" s="171"/>
      <c r="I181" s="173"/>
      <c r="M181" s="173"/>
      <c r="N181" s="173"/>
      <c r="O181" s="171"/>
      <c r="P181" s="174"/>
      <c r="R181" s="173"/>
      <c r="S181" s="173"/>
      <c r="T181" s="171"/>
      <c r="U181" s="171"/>
      <c r="V181" s="168"/>
      <c r="W181" s="169"/>
      <c r="X181" s="169"/>
      <c r="Y181" s="169"/>
      <c r="Z181" s="168"/>
      <c r="AA181" s="169"/>
      <c r="AB181" s="169"/>
      <c r="AC181" s="169"/>
      <c r="AD181" s="169"/>
      <c r="AE181" s="169"/>
      <c r="AF181" s="169"/>
      <c r="AG181" s="169"/>
      <c r="AH181" s="169"/>
      <c r="AI181" s="169"/>
      <c r="AJ181" s="169"/>
      <c r="AK181" s="169"/>
      <c r="AL181" s="169"/>
      <c r="AM181" s="169"/>
      <c r="AN181" s="169"/>
      <c r="AO181" s="169"/>
      <c r="AP181" s="169"/>
      <c r="AQ181" s="169"/>
      <c r="AR181" s="169"/>
      <c r="AS181" s="169"/>
      <c r="AT181" s="169"/>
      <c r="AU181" s="169"/>
      <c r="AV181" s="169"/>
      <c r="AW181" s="169"/>
      <c r="AX181" s="169"/>
      <c r="AY181" s="169"/>
      <c r="AZ181" s="169"/>
      <c r="BA181" s="169"/>
      <c r="BB181" s="169"/>
      <c r="BC181" s="169"/>
      <c r="BD181" s="169"/>
      <c r="BE181" s="171"/>
    </row>
    <row r="182" spans="1:57" s="172" customFormat="1" ht="12.75">
      <c r="A182" s="154"/>
      <c r="B182" s="173"/>
      <c r="C182" s="171"/>
      <c r="D182" s="171"/>
      <c r="E182" s="171"/>
      <c r="F182" s="171"/>
      <c r="I182" s="173"/>
      <c r="M182" s="173"/>
      <c r="N182" s="173"/>
      <c r="O182" s="171"/>
      <c r="P182" s="174"/>
      <c r="R182" s="173"/>
      <c r="S182" s="173"/>
      <c r="T182" s="171"/>
      <c r="U182" s="171"/>
      <c r="V182" s="168"/>
      <c r="W182" s="169"/>
      <c r="X182" s="169"/>
      <c r="Y182" s="169"/>
      <c r="Z182" s="168"/>
      <c r="AA182" s="169"/>
      <c r="AB182" s="169"/>
      <c r="AC182" s="169"/>
      <c r="AD182" s="169"/>
      <c r="AE182" s="169"/>
      <c r="AF182" s="169"/>
      <c r="AG182" s="169"/>
      <c r="AH182" s="169"/>
      <c r="AI182" s="169"/>
      <c r="AJ182" s="169"/>
      <c r="AK182" s="169"/>
      <c r="AL182" s="169"/>
      <c r="AM182" s="169"/>
      <c r="AN182" s="169"/>
      <c r="AO182" s="169"/>
      <c r="AP182" s="169"/>
      <c r="AQ182" s="169"/>
      <c r="AR182" s="169"/>
      <c r="AS182" s="169"/>
      <c r="AT182" s="169"/>
      <c r="AU182" s="169"/>
      <c r="AV182" s="169"/>
      <c r="AW182" s="169"/>
      <c r="AX182" s="169"/>
      <c r="AY182" s="169"/>
      <c r="AZ182" s="169"/>
      <c r="BA182" s="169"/>
      <c r="BB182" s="169"/>
      <c r="BC182" s="169"/>
      <c r="BD182" s="169"/>
      <c r="BE182" s="171"/>
    </row>
    <row r="183" spans="1:57" s="172" customFormat="1" ht="12.75">
      <c r="A183" s="154"/>
      <c r="B183" s="173"/>
      <c r="C183" s="171"/>
      <c r="D183" s="171"/>
      <c r="E183" s="171"/>
      <c r="F183" s="171"/>
      <c r="I183" s="173"/>
      <c r="M183" s="173"/>
      <c r="N183" s="173"/>
      <c r="O183" s="171"/>
      <c r="P183" s="174"/>
      <c r="R183" s="173"/>
      <c r="S183" s="173"/>
      <c r="T183" s="171"/>
      <c r="U183" s="171"/>
      <c r="V183" s="168"/>
      <c r="W183" s="169"/>
      <c r="X183" s="169"/>
      <c r="Y183" s="169"/>
      <c r="Z183" s="168"/>
      <c r="AA183" s="169"/>
      <c r="AB183" s="169"/>
      <c r="AC183" s="169"/>
      <c r="AD183" s="169"/>
      <c r="AE183" s="169"/>
      <c r="AF183" s="169"/>
      <c r="AG183" s="169"/>
      <c r="AH183" s="169"/>
      <c r="AI183" s="169"/>
      <c r="AJ183" s="169"/>
      <c r="AK183" s="169"/>
      <c r="AL183" s="169"/>
      <c r="AM183" s="169"/>
      <c r="AN183" s="169"/>
      <c r="AO183" s="169"/>
      <c r="AP183" s="169"/>
      <c r="AQ183" s="169"/>
      <c r="AR183" s="169"/>
      <c r="AS183" s="169"/>
      <c r="AT183" s="169"/>
      <c r="AU183" s="169"/>
      <c r="AV183" s="169"/>
      <c r="AW183" s="169"/>
      <c r="AX183" s="169"/>
      <c r="AY183" s="169"/>
      <c r="AZ183" s="169"/>
      <c r="BA183" s="169"/>
      <c r="BB183" s="169"/>
      <c r="BC183" s="169"/>
      <c r="BD183" s="169"/>
      <c r="BE183" s="171"/>
    </row>
    <row r="184" spans="1:57" s="172" customFormat="1" ht="12.75">
      <c r="A184" s="154"/>
      <c r="B184" s="173"/>
      <c r="C184" s="171"/>
      <c r="D184" s="171"/>
      <c r="E184" s="171"/>
      <c r="F184" s="171"/>
      <c r="I184" s="173"/>
      <c r="M184" s="173"/>
      <c r="N184" s="173"/>
      <c r="O184" s="171"/>
      <c r="P184" s="174"/>
      <c r="R184" s="173"/>
      <c r="S184" s="173"/>
      <c r="T184" s="171"/>
      <c r="U184" s="171"/>
      <c r="V184" s="168"/>
      <c r="W184" s="169"/>
      <c r="X184" s="169"/>
      <c r="Y184" s="169"/>
      <c r="Z184" s="168"/>
      <c r="AA184" s="169"/>
      <c r="AB184" s="169"/>
      <c r="AC184" s="169"/>
      <c r="AD184" s="169"/>
      <c r="AE184" s="169"/>
      <c r="AF184" s="169"/>
      <c r="AG184" s="169"/>
      <c r="AH184" s="169"/>
      <c r="AI184" s="169"/>
      <c r="AJ184" s="169"/>
      <c r="AK184" s="169"/>
      <c r="AL184" s="169"/>
      <c r="AM184" s="169"/>
      <c r="AN184" s="169"/>
      <c r="AO184" s="169"/>
      <c r="AP184" s="169"/>
      <c r="AQ184" s="169"/>
      <c r="AR184" s="169"/>
      <c r="AS184" s="169"/>
      <c r="AT184" s="169"/>
      <c r="AU184" s="169"/>
      <c r="AV184" s="169"/>
      <c r="AW184" s="169"/>
      <c r="AX184" s="169"/>
      <c r="AY184" s="169"/>
      <c r="AZ184" s="169"/>
      <c r="BA184" s="169"/>
      <c r="BB184" s="169"/>
      <c r="BC184" s="169"/>
      <c r="BD184" s="169"/>
      <c r="BE184" s="171"/>
    </row>
    <row r="185" spans="1:57" s="172" customFormat="1" ht="12.75">
      <c r="A185" s="154"/>
      <c r="B185" s="173"/>
      <c r="C185" s="171"/>
      <c r="D185" s="171"/>
      <c r="E185" s="171"/>
      <c r="F185" s="171"/>
      <c r="I185" s="173"/>
      <c r="M185" s="173"/>
      <c r="N185" s="173"/>
      <c r="O185" s="171"/>
      <c r="P185" s="174"/>
      <c r="R185" s="173"/>
      <c r="S185" s="173"/>
      <c r="T185" s="171"/>
      <c r="U185" s="171"/>
      <c r="V185" s="168"/>
      <c r="W185" s="169"/>
      <c r="X185" s="169"/>
      <c r="Y185" s="169"/>
      <c r="Z185" s="168"/>
      <c r="AA185" s="169"/>
      <c r="AB185" s="169"/>
      <c r="AC185" s="169"/>
      <c r="AD185" s="169"/>
      <c r="AE185" s="169"/>
      <c r="AF185" s="169"/>
      <c r="AG185" s="169"/>
      <c r="AH185" s="169"/>
      <c r="AI185" s="169"/>
      <c r="AJ185" s="169"/>
      <c r="AK185" s="169"/>
      <c r="AL185" s="169"/>
      <c r="AM185" s="169"/>
      <c r="AN185" s="169"/>
      <c r="AO185" s="169"/>
      <c r="AP185" s="169"/>
      <c r="AQ185" s="169"/>
      <c r="AR185" s="169"/>
      <c r="AS185" s="169"/>
      <c r="AT185" s="169"/>
      <c r="AU185" s="169"/>
      <c r="AV185" s="169"/>
      <c r="AW185" s="169"/>
      <c r="AX185" s="169"/>
      <c r="AY185" s="169"/>
      <c r="AZ185" s="169"/>
      <c r="BA185" s="169"/>
      <c r="BB185" s="169"/>
      <c r="BC185" s="169"/>
      <c r="BD185" s="169"/>
      <c r="BE185" s="171"/>
    </row>
    <row r="186" spans="1:57" s="172" customFormat="1" ht="12.75">
      <c r="A186" s="154"/>
      <c r="B186" s="173"/>
      <c r="C186" s="171"/>
      <c r="D186" s="171"/>
      <c r="E186" s="171"/>
      <c r="F186" s="171"/>
      <c r="I186" s="173"/>
      <c r="M186" s="173"/>
      <c r="N186" s="173"/>
      <c r="O186" s="171"/>
      <c r="P186" s="174"/>
      <c r="R186" s="173"/>
      <c r="S186" s="173"/>
      <c r="T186" s="171"/>
      <c r="U186" s="171"/>
      <c r="V186" s="168"/>
      <c r="W186" s="169"/>
      <c r="X186" s="169"/>
      <c r="Y186" s="169"/>
      <c r="Z186" s="168"/>
      <c r="AA186" s="169"/>
      <c r="AB186" s="169"/>
      <c r="AC186" s="169"/>
      <c r="AD186" s="169"/>
      <c r="AE186" s="169"/>
      <c r="AF186" s="169"/>
      <c r="AG186" s="169"/>
      <c r="AH186" s="169"/>
      <c r="AI186" s="169"/>
      <c r="AJ186" s="169"/>
      <c r="AK186" s="169"/>
      <c r="AL186" s="169"/>
      <c r="AM186" s="169"/>
      <c r="AN186" s="169"/>
      <c r="AO186" s="169"/>
      <c r="AP186" s="169"/>
      <c r="AQ186" s="169"/>
      <c r="AR186" s="169"/>
      <c r="AS186" s="169"/>
      <c r="AT186" s="169"/>
      <c r="AU186" s="169"/>
      <c r="AV186" s="169"/>
      <c r="AW186" s="169"/>
      <c r="AX186" s="169"/>
      <c r="AY186" s="169"/>
      <c r="AZ186" s="169"/>
      <c r="BA186" s="169"/>
      <c r="BB186" s="169"/>
      <c r="BC186" s="169"/>
      <c r="BD186" s="169"/>
      <c r="BE186" s="171"/>
    </row>
    <row r="187" spans="1:57" s="172" customFormat="1" ht="12.75">
      <c r="A187" s="154"/>
      <c r="B187" s="173"/>
      <c r="C187" s="171"/>
      <c r="D187" s="171"/>
      <c r="E187" s="171"/>
      <c r="F187" s="171"/>
      <c r="I187" s="173"/>
      <c r="M187" s="173"/>
      <c r="N187" s="173"/>
      <c r="O187" s="171"/>
      <c r="P187" s="174"/>
      <c r="R187" s="173"/>
      <c r="S187" s="173"/>
      <c r="T187" s="171"/>
      <c r="U187" s="171"/>
      <c r="V187" s="168"/>
      <c r="W187" s="169"/>
      <c r="X187" s="169"/>
      <c r="Y187" s="169"/>
      <c r="Z187" s="168"/>
      <c r="AA187" s="169"/>
      <c r="AB187" s="169"/>
      <c r="AC187" s="169"/>
      <c r="AD187" s="169"/>
      <c r="AE187" s="169"/>
      <c r="AF187" s="169"/>
      <c r="AG187" s="169"/>
      <c r="AH187" s="169"/>
      <c r="AI187" s="169"/>
      <c r="AJ187" s="169"/>
      <c r="AK187" s="169"/>
      <c r="AL187" s="169"/>
      <c r="AM187" s="169"/>
      <c r="AN187" s="169"/>
      <c r="AO187" s="169"/>
      <c r="AP187" s="169"/>
      <c r="AQ187" s="169"/>
      <c r="AR187" s="169"/>
      <c r="AS187" s="169"/>
      <c r="AT187" s="169"/>
      <c r="AU187" s="169"/>
      <c r="AV187" s="169"/>
      <c r="AW187" s="169"/>
      <c r="AX187" s="169"/>
      <c r="AY187" s="169"/>
      <c r="AZ187" s="169"/>
      <c r="BA187" s="169"/>
      <c r="BB187" s="169"/>
      <c r="BC187" s="169"/>
      <c r="BD187" s="169"/>
      <c r="BE187" s="171"/>
    </row>
    <row r="188" spans="1:57" s="172" customFormat="1" ht="12.75">
      <c r="A188" s="154"/>
      <c r="B188" s="173"/>
      <c r="C188" s="171"/>
      <c r="D188" s="171"/>
      <c r="E188" s="171"/>
      <c r="F188" s="171"/>
      <c r="I188" s="173"/>
      <c r="M188" s="173"/>
      <c r="N188" s="173"/>
      <c r="O188" s="171"/>
      <c r="P188" s="174"/>
      <c r="R188" s="173"/>
      <c r="S188" s="173"/>
      <c r="T188" s="171"/>
      <c r="U188" s="171"/>
      <c r="V188" s="168"/>
      <c r="W188" s="169"/>
      <c r="X188" s="169"/>
      <c r="Y188" s="169"/>
      <c r="Z188" s="168"/>
      <c r="AA188" s="169"/>
      <c r="AB188" s="169"/>
      <c r="AC188" s="169"/>
      <c r="AD188" s="169"/>
      <c r="AE188" s="169"/>
      <c r="AF188" s="169"/>
      <c r="AG188" s="169"/>
      <c r="AH188" s="169"/>
      <c r="AI188" s="169"/>
      <c r="AJ188" s="169"/>
      <c r="AK188" s="169"/>
      <c r="AL188" s="169"/>
      <c r="AM188" s="169"/>
      <c r="AN188" s="169"/>
      <c r="AO188" s="169"/>
      <c r="AP188" s="169"/>
      <c r="AQ188" s="169"/>
      <c r="AR188" s="169"/>
      <c r="AS188" s="169"/>
      <c r="AT188" s="169"/>
      <c r="AU188" s="169"/>
      <c r="AV188" s="169"/>
      <c r="AW188" s="169"/>
      <c r="AX188" s="169"/>
      <c r="AY188" s="169"/>
      <c r="AZ188" s="169"/>
      <c r="BA188" s="169"/>
      <c r="BB188" s="169"/>
      <c r="BC188" s="169"/>
      <c r="BD188" s="169"/>
      <c r="BE188" s="171"/>
    </row>
    <row r="189" spans="1:57" s="172" customFormat="1" ht="12.75">
      <c r="A189" s="154"/>
      <c r="B189" s="173"/>
      <c r="C189" s="171"/>
      <c r="D189" s="171"/>
      <c r="E189" s="171"/>
      <c r="F189" s="171"/>
      <c r="I189" s="173"/>
      <c r="M189" s="173"/>
      <c r="N189" s="173"/>
      <c r="O189" s="171"/>
      <c r="P189" s="174"/>
      <c r="R189" s="173"/>
      <c r="S189" s="173"/>
      <c r="T189" s="171"/>
      <c r="U189" s="171"/>
      <c r="V189" s="168"/>
      <c r="W189" s="169"/>
      <c r="X189" s="169"/>
      <c r="Y189" s="169"/>
      <c r="Z189" s="168"/>
      <c r="AA189" s="169"/>
      <c r="AB189" s="169"/>
      <c r="AC189" s="169"/>
      <c r="AD189" s="169"/>
      <c r="AE189" s="169"/>
      <c r="AF189" s="169"/>
      <c r="AG189" s="169"/>
      <c r="AH189" s="169"/>
      <c r="AI189" s="169"/>
      <c r="AJ189" s="169"/>
      <c r="AK189" s="169"/>
      <c r="AL189" s="169"/>
      <c r="AM189" s="169"/>
      <c r="AN189" s="169"/>
      <c r="AO189" s="169"/>
      <c r="AP189" s="169"/>
      <c r="AQ189" s="169"/>
      <c r="AR189" s="169"/>
      <c r="AS189" s="169"/>
      <c r="AT189" s="169"/>
      <c r="AU189" s="169"/>
      <c r="AV189" s="169"/>
      <c r="AW189" s="169"/>
      <c r="AX189" s="169"/>
      <c r="AY189" s="169"/>
      <c r="AZ189" s="169"/>
      <c r="BA189" s="169"/>
      <c r="BB189" s="169"/>
      <c r="BC189" s="169"/>
      <c r="BD189" s="169"/>
      <c r="BE189" s="171"/>
    </row>
    <row r="190" spans="1:57" s="172" customFormat="1" ht="12.75">
      <c r="A190" s="154"/>
      <c r="B190" s="173"/>
      <c r="C190" s="171"/>
      <c r="D190" s="171"/>
      <c r="E190" s="171"/>
      <c r="F190" s="171"/>
      <c r="I190" s="173"/>
      <c r="M190" s="173"/>
      <c r="N190" s="173"/>
      <c r="O190" s="171"/>
      <c r="P190" s="174"/>
      <c r="R190" s="173"/>
      <c r="S190" s="173"/>
      <c r="T190" s="171"/>
      <c r="U190" s="171"/>
      <c r="V190" s="168"/>
      <c r="W190" s="169"/>
      <c r="X190" s="169"/>
      <c r="Y190" s="169"/>
      <c r="Z190" s="168"/>
      <c r="AA190" s="169"/>
      <c r="AB190" s="169"/>
      <c r="AC190" s="169"/>
      <c r="AD190" s="169"/>
      <c r="AE190" s="169"/>
      <c r="AF190" s="169"/>
      <c r="AG190" s="169"/>
      <c r="AH190" s="169"/>
      <c r="AI190" s="169"/>
      <c r="AJ190" s="169"/>
      <c r="AK190" s="169"/>
      <c r="AL190" s="169"/>
      <c r="AM190" s="169"/>
      <c r="AN190" s="169"/>
      <c r="AO190" s="169"/>
      <c r="AP190" s="169"/>
      <c r="AQ190" s="169"/>
      <c r="AR190" s="169"/>
      <c r="AS190" s="169"/>
      <c r="AT190" s="169"/>
      <c r="AU190" s="169"/>
      <c r="AV190" s="169"/>
      <c r="AW190" s="169"/>
      <c r="AX190" s="169"/>
      <c r="AY190" s="169"/>
      <c r="AZ190" s="169"/>
      <c r="BA190" s="169"/>
      <c r="BB190" s="169"/>
      <c r="BC190" s="169"/>
      <c r="BD190" s="169"/>
      <c r="BE190" s="171"/>
    </row>
    <row r="191" spans="1:57" s="172" customFormat="1" ht="12.75">
      <c r="A191" s="154"/>
      <c r="B191" s="173"/>
      <c r="C191" s="171"/>
      <c r="D191" s="171"/>
      <c r="E191" s="171"/>
      <c r="F191" s="171"/>
      <c r="I191" s="173"/>
      <c r="M191" s="173"/>
      <c r="N191" s="173"/>
      <c r="O191" s="171"/>
      <c r="P191" s="174"/>
      <c r="R191" s="173"/>
      <c r="S191" s="173"/>
      <c r="T191" s="171"/>
      <c r="U191" s="171"/>
      <c r="V191" s="168"/>
      <c r="W191" s="169"/>
      <c r="X191" s="169"/>
      <c r="Y191" s="169"/>
      <c r="Z191" s="168"/>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69"/>
      <c r="AY191" s="169"/>
      <c r="AZ191" s="169"/>
      <c r="BA191" s="169"/>
      <c r="BB191" s="169"/>
      <c r="BC191" s="169"/>
      <c r="BD191" s="169"/>
      <c r="BE191" s="171"/>
    </row>
    <row r="192" spans="1:57" s="172" customFormat="1" ht="12.75">
      <c r="A192" s="154"/>
      <c r="B192" s="173"/>
      <c r="C192" s="171"/>
      <c r="D192" s="171"/>
      <c r="E192" s="171"/>
      <c r="F192" s="171"/>
      <c r="I192" s="173"/>
      <c r="M192" s="173"/>
      <c r="N192" s="173"/>
      <c r="O192" s="171"/>
      <c r="P192" s="174"/>
      <c r="R192" s="173"/>
      <c r="S192" s="173"/>
      <c r="T192" s="171"/>
      <c r="U192" s="171"/>
      <c r="V192" s="168"/>
      <c r="W192" s="169"/>
      <c r="X192" s="169"/>
      <c r="Y192" s="169"/>
      <c r="Z192" s="168"/>
      <c r="AA192" s="169"/>
      <c r="AB192" s="169"/>
      <c r="AC192" s="169"/>
      <c r="AD192" s="169"/>
      <c r="AE192" s="169"/>
      <c r="AF192" s="169"/>
      <c r="AG192" s="169"/>
      <c r="AH192" s="169"/>
      <c r="AI192" s="169"/>
      <c r="AJ192" s="169"/>
      <c r="AK192" s="169"/>
      <c r="AL192" s="169"/>
      <c r="AM192" s="169"/>
      <c r="AN192" s="169"/>
      <c r="AO192" s="169"/>
      <c r="AP192" s="169"/>
      <c r="AQ192" s="169"/>
      <c r="AR192" s="169"/>
      <c r="AS192" s="169"/>
      <c r="AT192" s="169"/>
      <c r="AU192" s="169"/>
      <c r="AV192" s="169"/>
      <c r="AW192" s="169"/>
      <c r="AX192" s="169"/>
      <c r="AY192" s="169"/>
      <c r="AZ192" s="169"/>
      <c r="BA192" s="169"/>
      <c r="BB192" s="169"/>
      <c r="BC192" s="169"/>
      <c r="BD192" s="169"/>
      <c r="BE192" s="171"/>
    </row>
    <row r="193" spans="1:57" s="172" customFormat="1" ht="12.75">
      <c r="A193" s="154"/>
      <c r="B193" s="173"/>
      <c r="C193" s="171"/>
      <c r="D193" s="171"/>
      <c r="E193" s="171"/>
      <c r="F193" s="171"/>
      <c r="I193" s="173"/>
      <c r="M193" s="173"/>
      <c r="N193" s="173"/>
      <c r="O193" s="171"/>
      <c r="P193" s="174"/>
      <c r="R193" s="173"/>
      <c r="S193" s="173"/>
      <c r="T193" s="171"/>
      <c r="U193" s="171"/>
      <c r="V193" s="168"/>
      <c r="W193" s="169"/>
      <c r="X193" s="169"/>
      <c r="Y193" s="169"/>
      <c r="Z193" s="168"/>
      <c r="AA193" s="169"/>
      <c r="AB193" s="169"/>
      <c r="AC193" s="169"/>
      <c r="AD193" s="169"/>
      <c r="AE193" s="169"/>
      <c r="AF193" s="169"/>
      <c r="AG193" s="169"/>
      <c r="AH193" s="169"/>
      <c r="AI193" s="169"/>
      <c r="AJ193" s="169"/>
      <c r="AK193" s="169"/>
      <c r="AL193" s="169"/>
      <c r="AM193" s="169"/>
      <c r="AN193" s="169"/>
      <c r="AO193" s="169"/>
      <c r="AP193" s="169"/>
      <c r="AQ193" s="169"/>
      <c r="AR193" s="169"/>
      <c r="AS193" s="169"/>
      <c r="AT193" s="169"/>
      <c r="AU193" s="169"/>
      <c r="AV193" s="169"/>
      <c r="AW193" s="169"/>
      <c r="AX193" s="169"/>
      <c r="AY193" s="169"/>
      <c r="AZ193" s="169"/>
      <c r="BA193" s="169"/>
      <c r="BB193" s="169"/>
      <c r="BC193" s="169"/>
      <c r="BD193" s="169"/>
      <c r="BE193" s="171"/>
    </row>
    <row r="194" spans="1:57" s="172" customFormat="1" ht="12.75">
      <c r="A194" s="154"/>
      <c r="B194" s="173"/>
      <c r="C194" s="171"/>
      <c r="D194" s="171"/>
      <c r="E194" s="171"/>
      <c r="F194" s="171"/>
      <c r="I194" s="173"/>
      <c r="M194" s="173"/>
      <c r="N194" s="173"/>
      <c r="O194" s="171"/>
      <c r="P194" s="174"/>
      <c r="R194" s="173"/>
      <c r="S194" s="173"/>
      <c r="T194" s="171"/>
      <c r="U194" s="171"/>
      <c r="V194" s="168"/>
      <c r="W194" s="169"/>
      <c r="X194" s="169"/>
      <c r="Y194" s="169"/>
      <c r="Z194" s="168"/>
      <c r="AA194" s="169"/>
      <c r="AB194" s="169"/>
      <c r="AC194" s="169"/>
      <c r="AD194" s="169"/>
      <c r="AE194" s="169"/>
      <c r="AF194" s="169"/>
      <c r="AG194" s="169"/>
      <c r="AH194" s="169"/>
      <c r="AI194" s="169"/>
      <c r="AJ194" s="169"/>
      <c r="AK194" s="169"/>
      <c r="AL194" s="169"/>
      <c r="AM194" s="169"/>
      <c r="AN194" s="169"/>
      <c r="AO194" s="169"/>
      <c r="AP194" s="169"/>
      <c r="AQ194" s="169"/>
      <c r="AR194" s="169"/>
      <c r="AS194" s="169"/>
      <c r="AT194" s="169"/>
      <c r="AU194" s="169"/>
      <c r="AV194" s="169"/>
      <c r="AW194" s="169"/>
      <c r="AX194" s="169"/>
      <c r="AY194" s="169"/>
      <c r="AZ194" s="169"/>
      <c r="BA194" s="169"/>
      <c r="BB194" s="169"/>
      <c r="BC194" s="169"/>
      <c r="BD194" s="169"/>
      <c r="BE194" s="171"/>
    </row>
    <row r="195" spans="1:57" s="172" customFormat="1" ht="12.75">
      <c r="A195" s="154"/>
      <c r="B195" s="173"/>
      <c r="C195" s="171"/>
      <c r="D195" s="171"/>
      <c r="E195" s="171"/>
      <c r="F195" s="171"/>
      <c r="I195" s="173"/>
      <c r="M195" s="173"/>
      <c r="N195" s="173"/>
      <c r="O195" s="171"/>
      <c r="P195" s="174"/>
      <c r="R195" s="173"/>
      <c r="S195" s="173"/>
      <c r="T195" s="171"/>
      <c r="U195" s="171"/>
      <c r="V195" s="168"/>
      <c r="W195" s="169"/>
      <c r="X195" s="169"/>
      <c r="Y195" s="169"/>
      <c r="Z195" s="168"/>
      <c r="AA195" s="169"/>
      <c r="AB195" s="169"/>
      <c r="AC195" s="169"/>
      <c r="AD195" s="169"/>
      <c r="AE195" s="169"/>
      <c r="AF195" s="169"/>
      <c r="AG195" s="169"/>
      <c r="AH195" s="169"/>
      <c r="AI195" s="169"/>
      <c r="AJ195" s="169"/>
      <c r="AK195" s="169"/>
      <c r="AL195" s="169"/>
      <c r="AM195" s="169"/>
      <c r="AN195" s="169"/>
      <c r="AO195" s="169"/>
      <c r="AP195" s="169"/>
      <c r="AQ195" s="169"/>
      <c r="AR195" s="169"/>
      <c r="AS195" s="169"/>
      <c r="AT195" s="169"/>
      <c r="AU195" s="169"/>
      <c r="AV195" s="169"/>
      <c r="AW195" s="169"/>
      <c r="AX195" s="169"/>
      <c r="AY195" s="169"/>
      <c r="AZ195" s="169"/>
      <c r="BA195" s="169"/>
      <c r="BB195" s="169"/>
      <c r="BC195" s="169"/>
      <c r="BD195" s="169"/>
      <c r="BE195" s="171"/>
    </row>
    <row r="196" spans="1:57" s="172" customFormat="1" ht="12.75">
      <c r="A196" s="154"/>
      <c r="B196" s="173"/>
      <c r="C196" s="171"/>
      <c r="D196" s="171"/>
      <c r="E196" s="171"/>
      <c r="F196" s="171"/>
      <c r="I196" s="173"/>
      <c r="M196" s="173"/>
      <c r="N196" s="173"/>
      <c r="O196" s="171"/>
      <c r="P196" s="174"/>
      <c r="R196" s="173"/>
      <c r="S196" s="173"/>
      <c r="T196" s="171"/>
      <c r="U196" s="171"/>
      <c r="V196" s="168"/>
      <c r="W196" s="169"/>
      <c r="X196" s="169"/>
      <c r="Y196" s="169"/>
      <c r="Z196" s="168"/>
      <c r="AA196" s="169"/>
      <c r="AB196" s="169"/>
      <c r="AC196" s="169"/>
      <c r="AD196" s="169"/>
      <c r="AE196" s="169"/>
      <c r="AF196" s="169"/>
      <c r="AG196" s="169"/>
      <c r="AH196" s="169"/>
      <c r="AI196" s="169"/>
      <c r="AJ196" s="169"/>
      <c r="AK196" s="169"/>
      <c r="AL196" s="169"/>
      <c r="AM196" s="169"/>
      <c r="AN196" s="169"/>
      <c r="AO196" s="169"/>
      <c r="AP196" s="169"/>
      <c r="AQ196" s="169"/>
      <c r="AR196" s="169"/>
      <c r="AS196" s="169"/>
      <c r="AT196" s="169"/>
      <c r="AU196" s="169"/>
      <c r="AV196" s="169"/>
      <c r="AW196" s="169"/>
      <c r="AX196" s="169"/>
      <c r="AY196" s="169"/>
      <c r="AZ196" s="169"/>
      <c r="BA196" s="169"/>
      <c r="BB196" s="169"/>
      <c r="BC196" s="169"/>
      <c r="BD196" s="169"/>
      <c r="BE196" s="171"/>
    </row>
    <row r="197" spans="1:57" s="172" customFormat="1" ht="12.75">
      <c r="A197" s="154"/>
      <c r="B197" s="173"/>
      <c r="C197" s="171"/>
      <c r="D197" s="171"/>
      <c r="E197" s="171"/>
      <c r="F197" s="171"/>
      <c r="I197" s="173"/>
      <c r="M197" s="173"/>
      <c r="N197" s="173"/>
      <c r="O197" s="171"/>
      <c r="P197" s="174"/>
      <c r="R197" s="173"/>
      <c r="S197" s="173"/>
      <c r="T197" s="171"/>
      <c r="U197" s="171"/>
      <c r="V197" s="168"/>
      <c r="W197" s="169"/>
      <c r="X197" s="169"/>
      <c r="Y197" s="169"/>
      <c r="Z197" s="168"/>
      <c r="AA197" s="169"/>
      <c r="AB197" s="169"/>
      <c r="AC197" s="169"/>
      <c r="AD197" s="169"/>
      <c r="AE197" s="169"/>
      <c r="AF197" s="169"/>
      <c r="AG197" s="169"/>
      <c r="AH197" s="169"/>
      <c r="AI197" s="169"/>
      <c r="AJ197" s="169"/>
      <c r="AK197" s="169"/>
      <c r="AL197" s="169"/>
      <c r="AM197" s="169"/>
      <c r="AN197" s="169"/>
      <c r="AO197" s="169"/>
      <c r="AP197" s="169"/>
      <c r="AQ197" s="169"/>
      <c r="AR197" s="169"/>
      <c r="AS197" s="169"/>
      <c r="AT197" s="169"/>
      <c r="AU197" s="169"/>
      <c r="AV197" s="169"/>
      <c r="AW197" s="169"/>
      <c r="AX197" s="169"/>
      <c r="AY197" s="169"/>
      <c r="AZ197" s="169"/>
      <c r="BA197" s="169"/>
      <c r="BB197" s="169"/>
      <c r="BC197" s="169"/>
      <c r="BD197" s="169"/>
      <c r="BE197" s="171"/>
    </row>
    <row r="198" spans="1:57" s="172" customFormat="1" ht="12.75">
      <c r="A198" s="154"/>
      <c r="B198" s="173"/>
      <c r="C198" s="171"/>
      <c r="D198" s="171"/>
      <c r="E198" s="171"/>
      <c r="F198" s="171"/>
      <c r="I198" s="173"/>
      <c r="M198" s="173"/>
      <c r="N198" s="173"/>
      <c r="O198" s="171"/>
      <c r="P198" s="174"/>
      <c r="R198" s="173"/>
      <c r="S198" s="173"/>
      <c r="T198" s="171"/>
      <c r="U198" s="171"/>
      <c r="V198" s="168"/>
      <c r="W198" s="169"/>
      <c r="X198" s="169"/>
      <c r="Y198" s="169"/>
      <c r="Z198" s="168"/>
      <c r="AA198" s="169"/>
      <c r="AB198" s="169"/>
      <c r="AC198" s="169"/>
      <c r="AD198" s="169"/>
      <c r="AE198" s="169"/>
      <c r="AF198" s="169"/>
      <c r="AG198" s="169"/>
      <c r="AH198" s="169"/>
      <c r="AI198" s="169"/>
      <c r="AJ198" s="169"/>
      <c r="AK198" s="169"/>
      <c r="AL198" s="169"/>
      <c r="AM198" s="169"/>
      <c r="AN198" s="169"/>
      <c r="AO198" s="169"/>
      <c r="AP198" s="169"/>
      <c r="AQ198" s="169"/>
      <c r="AR198" s="169"/>
      <c r="AS198" s="169"/>
      <c r="AT198" s="169"/>
      <c r="AU198" s="169"/>
      <c r="AV198" s="169"/>
      <c r="AW198" s="169"/>
      <c r="AX198" s="169"/>
      <c r="AY198" s="169"/>
      <c r="AZ198" s="169"/>
      <c r="BA198" s="169"/>
      <c r="BB198" s="169"/>
      <c r="BC198" s="169"/>
      <c r="BD198" s="169"/>
      <c r="BE198" s="171"/>
    </row>
    <row r="199" spans="1:57" s="172" customFormat="1" ht="12.75">
      <c r="A199" s="154"/>
      <c r="B199" s="173"/>
      <c r="C199" s="171"/>
      <c r="D199" s="171"/>
      <c r="E199" s="171"/>
      <c r="F199" s="171"/>
      <c r="I199" s="173"/>
      <c r="M199" s="173"/>
      <c r="N199" s="173"/>
      <c r="O199" s="171"/>
      <c r="P199" s="174"/>
      <c r="R199" s="173"/>
      <c r="S199" s="173"/>
      <c r="T199" s="171"/>
      <c r="U199" s="171"/>
      <c r="V199" s="168"/>
      <c r="W199" s="169"/>
      <c r="X199" s="169"/>
      <c r="Y199" s="169"/>
      <c r="Z199" s="168"/>
      <c r="AA199" s="169"/>
      <c r="AB199" s="169"/>
      <c r="AC199" s="169"/>
      <c r="AD199" s="169"/>
      <c r="AE199" s="169"/>
      <c r="AF199" s="169"/>
      <c r="AG199" s="169"/>
      <c r="AH199" s="169"/>
      <c r="AI199" s="169"/>
      <c r="AJ199" s="169"/>
      <c r="AK199" s="169"/>
      <c r="AL199" s="169"/>
      <c r="AM199" s="169"/>
      <c r="AN199" s="169"/>
      <c r="AO199" s="169"/>
      <c r="AP199" s="169"/>
      <c r="AQ199" s="169"/>
      <c r="AR199" s="169"/>
      <c r="AS199" s="169"/>
      <c r="AT199" s="169"/>
      <c r="AU199" s="169"/>
      <c r="AV199" s="169"/>
      <c r="AW199" s="169"/>
      <c r="AX199" s="169"/>
      <c r="AY199" s="169"/>
      <c r="AZ199" s="169"/>
      <c r="BA199" s="169"/>
      <c r="BB199" s="169"/>
      <c r="BC199" s="169"/>
      <c r="BD199" s="169"/>
      <c r="BE199" s="171"/>
    </row>
    <row r="200" spans="1:57" s="172" customFormat="1" ht="12.75">
      <c r="A200" s="154"/>
      <c r="B200" s="175"/>
      <c r="C200" s="175"/>
      <c r="D200" s="175"/>
      <c r="E200" s="175"/>
      <c r="F200" s="175"/>
      <c r="G200" s="175"/>
      <c r="H200" s="175"/>
      <c r="I200" s="176"/>
      <c r="J200" s="175"/>
      <c r="K200" s="175"/>
      <c r="L200" s="175"/>
      <c r="M200" s="176"/>
      <c r="N200" s="176"/>
      <c r="O200" s="177"/>
      <c r="P200" s="178"/>
      <c r="Q200" s="175"/>
      <c r="R200" s="176"/>
      <c r="S200" s="176"/>
      <c r="T200" s="177"/>
      <c r="U200" s="177"/>
      <c r="V200" s="179"/>
      <c r="W200" s="156"/>
      <c r="X200" s="156"/>
      <c r="Y200" s="156"/>
      <c r="Z200" s="179"/>
      <c r="AA200" s="156"/>
      <c r="AB200" s="156"/>
      <c r="AC200" s="156"/>
      <c r="AD200" s="156"/>
      <c r="AE200" s="156"/>
      <c r="AF200" s="156"/>
      <c r="AG200" s="156"/>
      <c r="AH200" s="156"/>
      <c r="AI200" s="169"/>
      <c r="AJ200" s="156"/>
      <c r="AK200" s="169"/>
      <c r="AL200" s="156"/>
      <c r="AM200" s="169"/>
      <c r="AN200" s="156"/>
      <c r="AO200" s="156"/>
      <c r="AP200" s="156"/>
      <c r="AQ200" s="156"/>
      <c r="AR200" s="156"/>
      <c r="AS200" s="156"/>
      <c r="AT200" s="156"/>
      <c r="AU200" s="156"/>
      <c r="AV200" s="156"/>
      <c r="AW200" s="156"/>
      <c r="AX200" s="156"/>
      <c r="AY200" s="156"/>
      <c r="AZ200" s="169"/>
      <c r="BA200" s="169"/>
      <c r="BB200" s="169"/>
      <c r="BC200" s="169"/>
      <c r="BD200" s="169"/>
      <c r="BE200" s="171"/>
    </row>
    <row r="201" spans="1:51" ht="12.75">
      <c r="A201" s="180"/>
      <c r="B201" s="181"/>
      <c r="C201" s="182"/>
      <c r="D201" s="182"/>
      <c r="E201" s="182"/>
      <c r="F201" s="182"/>
      <c r="G201" s="183"/>
      <c r="H201" s="183"/>
      <c r="I201" s="181"/>
      <c r="J201" s="183"/>
      <c r="K201" s="183"/>
      <c r="L201" s="183"/>
      <c r="M201" s="181"/>
      <c r="N201" s="181"/>
      <c r="O201" s="182"/>
      <c r="P201" s="184"/>
      <c r="Q201" s="183"/>
      <c r="R201" s="181"/>
      <c r="S201" s="181"/>
      <c r="T201" s="182"/>
      <c r="U201" s="182"/>
      <c r="V201" s="185"/>
      <c r="W201" s="186"/>
      <c r="X201" s="186"/>
      <c r="Y201" s="186"/>
      <c r="Z201" s="185"/>
      <c r="AA201" s="186"/>
      <c r="AB201" s="186"/>
      <c r="AC201" s="186"/>
      <c r="AD201" s="186"/>
      <c r="AE201" s="186"/>
      <c r="AF201" s="186"/>
      <c r="AG201" s="186"/>
      <c r="AH201" s="186"/>
      <c r="AJ201" s="186"/>
      <c r="AL201" s="186"/>
      <c r="AN201" s="186"/>
      <c r="AO201" s="186"/>
      <c r="AP201" s="186"/>
      <c r="AQ201" s="186"/>
      <c r="AR201" s="186"/>
      <c r="AS201" s="186"/>
      <c r="AT201" s="186"/>
      <c r="AU201" s="186"/>
      <c r="AV201" s="186"/>
      <c r="AW201" s="186"/>
      <c r="AX201" s="186"/>
      <c r="AY201" s="186"/>
    </row>
  </sheetData>
  <printOptions horizontalCentered="1"/>
  <pageMargins left="0.7874015748031497" right="0.7874015748031497" top="0.984251968503937" bottom="0.984251968503937" header="0.5118110236220472" footer="0.5118110236220472"/>
  <pageSetup blackAndWhite="1" horizontalDpi="300" verticalDpi="300" orientation="landscape" paperSize="9" scale="89" r:id="rId3"/>
  <headerFooter alignWithMargins="0">
    <oddHeader>&amp;C&amp;A</oddHeader>
    <oddFooter>&amp;L&amp;F&amp;CSeite &amp;P von &amp;N&amp;RStand: &amp;D</oddFooter>
  </headerFooter>
  <legacyDrawing r:id="rId2"/>
</worksheet>
</file>

<file path=xl/worksheets/sheet4.xml><?xml version="1.0" encoding="utf-8"?>
<worksheet xmlns="http://schemas.openxmlformats.org/spreadsheetml/2006/main" xmlns:r="http://schemas.openxmlformats.org/officeDocument/2006/relationships">
  <sheetPr codeName="Tabelle18"/>
  <dimension ref="A1:R1"/>
  <sheetViews>
    <sheetView workbookViewId="0" topLeftCell="A1">
      <pane ySplit="1" topLeftCell="BM2" activePane="bottomLeft" state="frozen"/>
      <selection pane="topLeft" activeCell="A1" sqref="A1"/>
      <selection pane="bottomLeft" activeCell="A1" sqref="A1:IV16384"/>
    </sheetView>
  </sheetViews>
  <sheetFormatPr defaultColWidth="11.421875" defaultRowHeight="12.75"/>
  <cols>
    <col min="1" max="1" width="6.57421875" style="224" bestFit="1" customWidth="1"/>
    <col min="2" max="2" width="7.00390625" style="224" bestFit="1" customWidth="1"/>
    <col min="3" max="3" width="5.28125" style="224" bestFit="1" customWidth="1"/>
    <col min="4" max="4" width="8.421875" style="224" bestFit="1" customWidth="1"/>
    <col min="5" max="5" width="5.7109375" style="224" bestFit="1" customWidth="1"/>
    <col min="6" max="6" width="9.28125" style="224" bestFit="1" customWidth="1"/>
    <col min="7" max="7" width="11.57421875" style="224" bestFit="1" customWidth="1"/>
    <col min="8" max="8" width="14.421875" style="224" bestFit="1" customWidth="1"/>
    <col min="9" max="9" width="14.57421875" style="224" bestFit="1" customWidth="1"/>
    <col min="10" max="10" width="11.421875" style="224" customWidth="1"/>
    <col min="11" max="11" width="8.421875" style="224" bestFit="1" customWidth="1"/>
    <col min="12" max="12" width="15.57421875" style="226" bestFit="1" customWidth="1"/>
    <col min="13" max="13" width="3.421875" style="224" bestFit="1" customWidth="1"/>
    <col min="14" max="14" width="3.28125" style="224" bestFit="1" customWidth="1"/>
    <col min="15" max="15" width="3.57421875" style="224" bestFit="1" customWidth="1"/>
    <col min="16" max="16" width="4.140625" style="224" bestFit="1" customWidth="1"/>
    <col min="17" max="17" width="8.7109375" style="226" bestFit="1" customWidth="1"/>
    <col min="18" max="18" width="5.140625" style="226" bestFit="1" customWidth="1"/>
    <col min="19" max="16384" width="11.421875" style="224" customWidth="1"/>
  </cols>
  <sheetData>
    <row r="1" spans="1:18" ht="12.75">
      <c r="A1" s="224" t="s">
        <v>90</v>
      </c>
      <c r="B1" s="224" t="s">
        <v>102</v>
      </c>
      <c r="C1" s="224" t="s">
        <v>91</v>
      </c>
      <c r="D1" s="224" t="s">
        <v>12</v>
      </c>
      <c r="E1" s="224" t="s">
        <v>92</v>
      </c>
      <c r="F1" s="224" t="s">
        <v>93</v>
      </c>
      <c r="G1" s="224" t="s">
        <v>3</v>
      </c>
      <c r="H1" s="224" t="s">
        <v>103</v>
      </c>
      <c r="I1" s="225" t="s">
        <v>104</v>
      </c>
      <c r="J1" s="224" t="s">
        <v>14</v>
      </c>
      <c r="K1" s="224" t="s">
        <v>12</v>
      </c>
      <c r="L1" s="226" t="s">
        <v>94</v>
      </c>
      <c r="M1" s="225" t="s">
        <v>95</v>
      </c>
      <c r="N1" s="225" t="s">
        <v>96</v>
      </c>
      <c r="O1" s="225" t="s">
        <v>97</v>
      </c>
      <c r="P1" s="225" t="s">
        <v>40</v>
      </c>
      <c r="Q1" s="226" t="s">
        <v>98</v>
      </c>
      <c r="R1" s="226" t="s">
        <v>30</v>
      </c>
    </row>
  </sheetData>
  <printOptions/>
  <pageMargins left="0.75" right="0.75" top="1" bottom="1" header="0.4921259845" footer="0.4921259845"/>
  <pageSetup orientation="portrait" paperSize="9"/>
</worksheet>
</file>

<file path=xl/worksheets/sheet5.xml><?xml version="1.0" encoding="utf-8"?>
<worksheet xmlns="http://schemas.openxmlformats.org/spreadsheetml/2006/main" xmlns:r="http://schemas.openxmlformats.org/officeDocument/2006/relationships">
  <sheetPr codeName="Tabelle29"/>
  <dimension ref="A1:H66"/>
  <sheetViews>
    <sheetView workbookViewId="0" topLeftCell="A43">
      <selection activeCell="A57" sqref="A57"/>
    </sheetView>
  </sheetViews>
  <sheetFormatPr defaultColWidth="11.421875" defaultRowHeight="15" customHeight="1"/>
  <cols>
    <col min="1" max="1" width="14.140625" style="194" customWidth="1"/>
    <col min="2" max="2" width="11.421875" style="194" customWidth="1"/>
    <col min="3" max="8" width="9.7109375" style="194" customWidth="1"/>
    <col min="9" max="16384" width="11.421875" style="194" customWidth="1"/>
  </cols>
  <sheetData>
    <row r="1" spans="1:8" ht="24.75" customHeight="1">
      <c r="A1" s="246" t="s">
        <v>69</v>
      </c>
      <c r="B1" s="246"/>
      <c r="C1" s="246"/>
      <c r="D1" s="246"/>
      <c r="E1" s="246"/>
      <c r="F1" s="246"/>
      <c r="G1" s="246"/>
      <c r="H1" s="246"/>
    </row>
    <row r="2" spans="4:5" ht="6" customHeight="1">
      <c r="D2" s="195"/>
      <c r="E2" s="195"/>
    </row>
    <row r="3" spans="4:5" ht="6" customHeight="1">
      <c r="D3" s="195"/>
      <c r="E3" s="195"/>
    </row>
    <row r="4" spans="1:5" ht="15" customHeight="1">
      <c r="A4" s="247" t="s">
        <v>32</v>
      </c>
      <c r="B4" s="247"/>
      <c r="C4" s="247"/>
      <c r="D4" s="248"/>
      <c r="E4" s="248"/>
    </row>
    <row r="5" spans="1:5" s="196" customFormat="1" ht="15" customHeight="1">
      <c r="A5" s="247" t="s">
        <v>101</v>
      </c>
      <c r="B5" s="247"/>
      <c r="C5" s="247"/>
      <c r="E5" s="197"/>
    </row>
    <row r="6" spans="1:5" s="196" customFormat="1" ht="15" customHeight="1">
      <c r="A6" s="247" t="s">
        <v>122</v>
      </c>
      <c r="B6" s="247"/>
      <c r="C6" s="247"/>
      <c r="E6" s="197"/>
    </row>
    <row r="7" spans="4:5" ht="15" customHeight="1">
      <c r="D7" s="195"/>
      <c r="E7" s="195"/>
    </row>
    <row r="8" spans="1:8" s="204" customFormat="1" ht="15" customHeight="1" thickBot="1">
      <c r="A8" s="198" t="s">
        <v>70</v>
      </c>
      <c r="B8" s="199"/>
      <c r="C8" s="200" t="s">
        <v>71</v>
      </c>
      <c r="D8" s="201" t="s">
        <v>72</v>
      </c>
      <c r="E8" s="201" t="s">
        <v>73</v>
      </c>
      <c r="F8" s="201" t="s">
        <v>74</v>
      </c>
      <c r="G8" s="202" t="s">
        <v>75</v>
      </c>
      <c r="H8" s="203" t="s">
        <v>36</v>
      </c>
    </row>
    <row r="9" spans="1:8" s="204" customFormat="1" ht="15" customHeight="1" thickTop="1">
      <c r="A9" s="205" t="s">
        <v>76</v>
      </c>
      <c r="B9" s="206" t="s">
        <v>77</v>
      </c>
      <c r="C9" s="207"/>
      <c r="D9" s="208"/>
      <c r="E9" s="208"/>
      <c r="F9" s="208"/>
      <c r="G9" s="209"/>
      <c r="H9" s="210">
        <f aca="true" t="shared" si="0" ref="H9:H34">SUM(C9:G9)</f>
        <v>0</v>
      </c>
    </row>
    <row r="10" spans="1:8" s="204" customFormat="1" ht="15" customHeight="1">
      <c r="A10" s="211"/>
      <c r="B10" s="198" t="s">
        <v>78</v>
      </c>
      <c r="C10" s="212"/>
      <c r="D10" s="213"/>
      <c r="E10" s="213"/>
      <c r="F10" s="213"/>
      <c r="G10" s="214"/>
      <c r="H10" s="215">
        <f t="shared" si="0"/>
        <v>0</v>
      </c>
    </row>
    <row r="11" spans="1:8" s="204" customFormat="1" ht="15" customHeight="1" thickBot="1">
      <c r="A11" s="216"/>
      <c r="B11" s="198" t="s">
        <v>79</v>
      </c>
      <c r="C11" s="212"/>
      <c r="D11" s="213"/>
      <c r="E11" s="213"/>
      <c r="F11" s="213"/>
      <c r="G11" s="214"/>
      <c r="H11" s="215">
        <f t="shared" si="0"/>
        <v>0</v>
      </c>
    </row>
    <row r="12" spans="1:8" s="204" customFormat="1" ht="15" customHeight="1" thickTop="1">
      <c r="A12" s="205" t="s">
        <v>80</v>
      </c>
      <c r="B12" s="206" t="s">
        <v>77</v>
      </c>
      <c r="C12" s="207"/>
      <c r="D12" s="208"/>
      <c r="E12" s="208"/>
      <c r="F12" s="208"/>
      <c r="G12" s="209"/>
      <c r="H12" s="210">
        <f t="shared" si="0"/>
        <v>0</v>
      </c>
    </row>
    <row r="13" spans="1:8" s="204" customFormat="1" ht="15" customHeight="1">
      <c r="A13" s="211"/>
      <c r="B13" s="198" t="s">
        <v>78</v>
      </c>
      <c r="C13" s="212"/>
      <c r="D13" s="213"/>
      <c r="E13" s="213"/>
      <c r="F13" s="213"/>
      <c r="G13" s="214"/>
      <c r="H13" s="215">
        <f t="shared" si="0"/>
        <v>0</v>
      </c>
    </row>
    <row r="14" spans="1:8" s="204" customFormat="1" ht="15" customHeight="1" thickBot="1">
      <c r="A14" s="216"/>
      <c r="B14" s="198" t="s">
        <v>79</v>
      </c>
      <c r="C14" s="212"/>
      <c r="D14" s="213"/>
      <c r="E14" s="213"/>
      <c r="F14" s="213"/>
      <c r="G14" s="214"/>
      <c r="H14" s="215">
        <f t="shared" si="0"/>
        <v>0</v>
      </c>
    </row>
    <row r="15" spans="1:8" s="204" customFormat="1" ht="15" customHeight="1" thickTop="1">
      <c r="A15" s="205" t="s">
        <v>81</v>
      </c>
      <c r="B15" s="206" t="s">
        <v>77</v>
      </c>
      <c r="C15" s="207"/>
      <c r="D15" s="208"/>
      <c r="E15" s="208"/>
      <c r="F15" s="208"/>
      <c r="G15" s="209"/>
      <c r="H15" s="210">
        <f t="shared" si="0"/>
        <v>0</v>
      </c>
    </row>
    <row r="16" spans="1:8" s="204" customFormat="1" ht="15" customHeight="1">
      <c r="A16" s="211"/>
      <c r="B16" s="198" t="s">
        <v>78</v>
      </c>
      <c r="C16" s="212"/>
      <c r="D16" s="213"/>
      <c r="E16" s="213"/>
      <c r="F16" s="213"/>
      <c r="G16" s="214"/>
      <c r="H16" s="215">
        <f t="shared" si="0"/>
        <v>0</v>
      </c>
    </row>
    <row r="17" spans="1:8" s="204" customFormat="1" ht="15" customHeight="1" thickBot="1">
      <c r="A17" s="216"/>
      <c r="B17" s="198" t="s">
        <v>79</v>
      </c>
      <c r="C17" s="212"/>
      <c r="D17" s="213"/>
      <c r="E17" s="213"/>
      <c r="F17" s="213"/>
      <c r="G17" s="214"/>
      <c r="H17" s="215">
        <f t="shared" si="0"/>
        <v>0</v>
      </c>
    </row>
    <row r="18" spans="1:8" s="204" customFormat="1" ht="15" customHeight="1" thickTop="1">
      <c r="A18" s="205" t="s">
        <v>82</v>
      </c>
      <c r="B18" s="206" t="s">
        <v>77</v>
      </c>
      <c r="C18" s="207"/>
      <c r="D18" s="208"/>
      <c r="E18" s="208"/>
      <c r="F18" s="208"/>
      <c r="G18" s="209"/>
      <c r="H18" s="210">
        <f t="shared" si="0"/>
        <v>0</v>
      </c>
    </row>
    <row r="19" spans="1:8" s="204" customFormat="1" ht="15" customHeight="1">
      <c r="A19" s="211"/>
      <c r="B19" s="198" t="s">
        <v>78</v>
      </c>
      <c r="C19" s="212"/>
      <c r="D19" s="213"/>
      <c r="E19" s="213"/>
      <c r="F19" s="213"/>
      <c r="G19" s="214"/>
      <c r="H19" s="215">
        <f t="shared" si="0"/>
        <v>0</v>
      </c>
    </row>
    <row r="20" spans="1:8" s="204" customFormat="1" ht="15" customHeight="1" thickBot="1">
      <c r="A20" s="216"/>
      <c r="B20" s="198" t="s">
        <v>79</v>
      </c>
      <c r="C20" s="212"/>
      <c r="D20" s="213"/>
      <c r="E20" s="213"/>
      <c r="F20" s="213"/>
      <c r="G20" s="214"/>
      <c r="H20" s="215">
        <f t="shared" si="0"/>
        <v>0</v>
      </c>
    </row>
    <row r="21" spans="1:8" s="204" customFormat="1" ht="15" customHeight="1" thickTop="1">
      <c r="A21" s="205" t="s">
        <v>83</v>
      </c>
      <c r="B21" s="206" t="s">
        <v>77</v>
      </c>
      <c r="C21" s="207"/>
      <c r="D21" s="208"/>
      <c r="E21" s="208"/>
      <c r="F21" s="208"/>
      <c r="G21" s="209"/>
      <c r="H21" s="210">
        <f t="shared" si="0"/>
        <v>0</v>
      </c>
    </row>
    <row r="22" spans="1:8" s="204" customFormat="1" ht="15" customHeight="1">
      <c r="A22" s="211"/>
      <c r="B22" s="198" t="s">
        <v>78</v>
      </c>
      <c r="C22" s="212"/>
      <c r="D22" s="213"/>
      <c r="E22" s="213"/>
      <c r="F22" s="213"/>
      <c r="G22" s="214"/>
      <c r="H22" s="215">
        <f t="shared" si="0"/>
        <v>0</v>
      </c>
    </row>
    <row r="23" spans="1:8" s="204" customFormat="1" ht="15" customHeight="1" thickBot="1">
      <c r="A23" s="216"/>
      <c r="B23" s="198" t="s">
        <v>79</v>
      </c>
      <c r="C23" s="212"/>
      <c r="D23" s="213"/>
      <c r="E23" s="213"/>
      <c r="F23" s="213"/>
      <c r="G23" s="214"/>
      <c r="H23" s="215">
        <f t="shared" si="0"/>
        <v>0</v>
      </c>
    </row>
    <row r="24" spans="1:8" s="204" customFormat="1" ht="15" customHeight="1" thickTop="1">
      <c r="A24" s="205" t="s">
        <v>84</v>
      </c>
      <c r="B24" s="206" t="s">
        <v>77</v>
      </c>
      <c r="C24" s="207"/>
      <c r="D24" s="208"/>
      <c r="E24" s="208"/>
      <c r="F24" s="208"/>
      <c r="G24" s="209"/>
      <c r="H24" s="210">
        <f t="shared" si="0"/>
        <v>0</v>
      </c>
    </row>
    <row r="25" spans="1:8" s="204" customFormat="1" ht="15" customHeight="1">
      <c r="A25" s="211"/>
      <c r="B25" s="198" t="s">
        <v>78</v>
      </c>
      <c r="C25" s="212"/>
      <c r="D25" s="213"/>
      <c r="E25" s="213"/>
      <c r="F25" s="213"/>
      <c r="G25" s="214"/>
      <c r="H25" s="215">
        <f t="shared" si="0"/>
        <v>0</v>
      </c>
    </row>
    <row r="26" spans="1:8" s="204" customFormat="1" ht="15" customHeight="1" thickBot="1">
      <c r="A26" s="216"/>
      <c r="B26" s="198" t="s">
        <v>79</v>
      </c>
      <c r="C26" s="212"/>
      <c r="D26" s="213"/>
      <c r="E26" s="213"/>
      <c r="F26" s="213"/>
      <c r="G26" s="214"/>
      <c r="H26" s="215">
        <f t="shared" si="0"/>
        <v>0</v>
      </c>
    </row>
    <row r="27" spans="1:8" s="204" customFormat="1" ht="15" customHeight="1" thickTop="1">
      <c r="A27" s="205" t="s">
        <v>85</v>
      </c>
      <c r="B27" s="206" t="s">
        <v>77</v>
      </c>
      <c r="C27" s="207"/>
      <c r="D27" s="208"/>
      <c r="E27" s="208"/>
      <c r="F27" s="208"/>
      <c r="G27" s="209"/>
      <c r="H27" s="210">
        <f t="shared" si="0"/>
        <v>0</v>
      </c>
    </row>
    <row r="28" spans="1:8" s="204" customFormat="1" ht="15" customHeight="1">
      <c r="A28" s="211"/>
      <c r="B28" s="198" t="s">
        <v>78</v>
      </c>
      <c r="C28" s="212"/>
      <c r="D28" s="213"/>
      <c r="E28" s="213"/>
      <c r="F28" s="213"/>
      <c r="G28" s="214"/>
      <c r="H28" s="215">
        <f t="shared" si="0"/>
        <v>0</v>
      </c>
    </row>
    <row r="29" spans="1:8" s="204" customFormat="1" ht="15" customHeight="1" thickBot="1">
      <c r="A29" s="216"/>
      <c r="B29" s="198" t="s">
        <v>79</v>
      </c>
      <c r="C29" s="212"/>
      <c r="D29" s="213"/>
      <c r="E29" s="213"/>
      <c r="F29" s="213"/>
      <c r="G29" s="214"/>
      <c r="H29" s="215">
        <f t="shared" si="0"/>
        <v>0</v>
      </c>
    </row>
    <row r="30" spans="1:8" s="204" customFormat="1" ht="15" customHeight="1" thickTop="1">
      <c r="A30" s="205" t="s">
        <v>86</v>
      </c>
      <c r="B30" s="206" t="s">
        <v>77</v>
      </c>
      <c r="C30" s="207"/>
      <c r="D30" s="208"/>
      <c r="E30" s="208"/>
      <c r="F30" s="208"/>
      <c r="G30" s="209"/>
      <c r="H30" s="210">
        <f t="shared" si="0"/>
        <v>0</v>
      </c>
    </row>
    <row r="31" spans="1:8" s="204" customFormat="1" ht="15" customHeight="1">
      <c r="A31" s="211"/>
      <c r="B31" s="198" t="s">
        <v>78</v>
      </c>
      <c r="C31" s="212"/>
      <c r="D31" s="213"/>
      <c r="E31" s="213"/>
      <c r="F31" s="213"/>
      <c r="G31" s="214"/>
      <c r="H31" s="215">
        <f t="shared" si="0"/>
        <v>0</v>
      </c>
    </row>
    <row r="32" spans="1:8" s="204" customFormat="1" ht="15" customHeight="1" thickBot="1">
      <c r="A32" s="216"/>
      <c r="B32" s="198" t="s">
        <v>79</v>
      </c>
      <c r="C32" s="212"/>
      <c r="D32" s="213"/>
      <c r="E32" s="213"/>
      <c r="F32" s="213"/>
      <c r="G32" s="214"/>
      <c r="H32" s="215">
        <f t="shared" si="0"/>
        <v>0</v>
      </c>
    </row>
    <row r="33" spans="1:8" s="204" customFormat="1" ht="15" customHeight="1" hidden="1" thickBot="1" thickTop="1">
      <c r="A33" s="205" t="s">
        <v>87</v>
      </c>
      <c r="B33" s="206" t="s">
        <v>88</v>
      </c>
      <c r="C33" s="207"/>
      <c r="D33" s="208"/>
      <c r="E33" s="208"/>
      <c r="F33" s="208"/>
      <c r="G33" s="209"/>
      <c r="H33" s="210">
        <f t="shared" si="0"/>
        <v>0</v>
      </c>
    </row>
    <row r="34" spans="1:8" s="204" customFormat="1" ht="15" customHeight="1" hidden="1" thickBot="1" thickTop="1">
      <c r="A34" s="205" t="s">
        <v>89</v>
      </c>
      <c r="B34" s="206" t="s">
        <v>88</v>
      </c>
      <c r="C34" s="207"/>
      <c r="D34" s="208"/>
      <c r="E34" s="208"/>
      <c r="F34" s="208"/>
      <c r="G34" s="209"/>
      <c r="H34" s="210">
        <f t="shared" si="0"/>
        <v>0</v>
      </c>
    </row>
    <row r="35" spans="1:8" s="204" customFormat="1" ht="15" customHeight="1" thickTop="1">
      <c r="A35" s="205" t="s">
        <v>36</v>
      </c>
      <c r="B35" s="217" t="s">
        <v>88</v>
      </c>
      <c r="C35" s="210">
        <f aca="true" t="shared" si="1" ref="C35:H35">SUM(C9:C34)</f>
        <v>0</v>
      </c>
      <c r="D35" s="208">
        <f t="shared" si="1"/>
        <v>0</v>
      </c>
      <c r="E35" s="208">
        <f t="shared" si="1"/>
        <v>0</v>
      </c>
      <c r="F35" s="208">
        <f t="shared" si="1"/>
        <v>0</v>
      </c>
      <c r="G35" s="209">
        <f t="shared" si="1"/>
        <v>0</v>
      </c>
      <c r="H35" s="207">
        <f t="shared" si="1"/>
        <v>0</v>
      </c>
    </row>
    <row r="37" spans="1:8" ht="15" customHeight="1">
      <c r="A37" s="232" t="s">
        <v>100</v>
      </c>
      <c r="C37" s="233"/>
      <c r="D37" s="233"/>
      <c r="E37" s="233"/>
      <c r="F37" s="233"/>
      <c r="G37" s="233"/>
      <c r="H37" s="233"/>
    </row>
    <row r="39" spans="1:8" ht="15" customHeight="1">
      <c r="A39" s="233"/>
      <c r="B39" s="233"/>
      <c r="C39" s="233"/>
      <c r="D39" s="233"/>
      <c r="E39" s="233"/>
      <c r="F39" s="233"/>
      <c r="G39" s="233"/>
      <c r="H39" s="233"/>
    </row>
    <row r="41" spans="1:8" ht="15" customHeight="1">
      <c r="A41" s="233"/>
      <c r="B41" s="233"/>
      <c r="C41" s="233"/>
      <c r="D41" s="233"/>
      <c r="E41" s="233"/>
      <c r="F41" s="233"/>
      <c r="G41" s="233"/>
      <c r="H41" s="233"/>
    </row>
    <row r="42" s="220" customFormat="1" ht="15" customHeight="1" thickBot="1"/>
    <row r="43" spans="1:7" ht="15" customHeight="1" thickBot="1">
      <c r="A43" s="232" t="s">
        <v>123</v>
      </c>
      <c r="C43" s="234"/>
      <c r="E43" s="232" t="s">
        <v>124</v>
      </c>
      <c r="G43" s="234"/>
    </row>
    <row r="47" spans="1:8" ht="15" customHeight="1">
      <c r="A47" s="245" t="s">
        <v>121</v>
      </c>
      <c r="B47" s="245"/>
      <c r="C47" s="245"/>
      <c r="D47" s="245"/>
      <c r="E47" s="245"/>
      <c r="F47" s="245"/>
      <c r="G47" s="245"/>
      <c r="H47" s="245"/>
    </row>
    <row r="50" spans="2:4" ht="15" customHeight="1">
      <c r="B50" s="219"/>
      <c r="D50" s="218"/>
    </row>
    <row r="51" spans="1:8" ht="15" customHeight="1">
      <c r="A51" s="245" t="s">
        <v>120</v>
      </c>
      <c r="B51" s="245"/>
      <c r="C51" s="245"/>
      <c r="D51" s="245"/>
      <c r="E51" s="245"/>
      <c r="F51" s="245"/>
      <c r="G51" s="245"/>
      <c r="H51" s="245"/>
    </row>
    <row r="53" spans="1:4" ht="15" customHeight="1">
      <c r="A53" s="219"/>
      <c r="B53" s="219"/>
      <c r="D53" s="218"/>
    </row>
    <row r="54" spans="2:4" ht="15" customHeight="1">
      <c r="B54" s="219"/>
      <c r="D54" s="218"/>
    </row>
    <row r="55" spans="1:8" ht="15" customHeight="1">
      <c r="A55" s="245" t="s">
        <v>125</v>
      </c>
      <c r="B55" s="245"/>
      <c r="C55" s="245"/>
      <c r="D55" s="245"/>
      <c r="E55" s="245"/>
      <c r="F55" s="245"/>
      <c r="G55" s="245"/>
      <c r="H55" s="245"/>
    </row>
    <row r="56" s="220" customFormat="1" ht="15" customHeight="1"/>
    <row r="57" s="220" customFormat="1" ht="15" customHeight="1"/>
    <row r="59" spans="1:8" ht="15" customHeight="1">
      <c r="A59" s="221"/>
      <c r="B59" s="222"/>
      <c r="C59" s="222"/>
      <c r="D59" s="222"/>
      <c r="E59" s="222"/>
      <c r="F59" s="222"/>
      <c r="G59" s="222"/>
      <c r="H59" s="222"/>
    </row>
    <row r="60" spans="1:3" ht="15" customHeight="1">
      <c r="A60" s="222"/>
      <c r="B60" s="222"/>
      <c r="C60" s="222"/>
    </row>
    <row r="61" spans="1:3" ht="15" customHeight="1">
      <c r="A61" s="195"/>
      <c r="B61" s="195"/>
      <c r="C61" s="195"/>
    </row>
    <row r="62" spans="1:3" ht="15" customHeight="1">
      <c r="A62" s="195"/>
      <c r="B62" s="195"/>
      <c r="C62" s="195"/>
    </row>
    <row r="63" spans="1:3" ht="15" customHeight="1">
      <c r="A63" s="195"/>
      <c r="B63" s="195"/>
      <c r="C63" s="195"/>
    </row>
    <row r="64" spans="1:3" ht="15" customHeight="1">
      <c r="A64" s="195"/>
      <c r="B64" s="195"/>
      <c r="C64" s="195"/>
    </row>
    <row r="65" spans="1:3" ht="15" customHeight="1">
      <c r="A65" s="195"/>
      <c r="B65" s="195"/>
      <c r="C65" s="195"/>
    </row>
    <row r="66" spans="1:3" ht="15" customHeight="1">
      <c r="A66" s="223"/>
      <c r="B66" s="222"/>
      <c r="C66" s="222"/>
    </row>
  </sheetData>
  <mergeCells count="8">
    <mergeCell ref="A55:H55"/>
    <mergeCell ref="A1:H1"/>
    <mergeCell ref="A4:C4"/>
    <mergeCell ref="A5:C5"/>
    <mergeCell ref="D4:E4"/>
    <mergeCell ref="A51:H51"/>
    <mergeCell ref="A47:H47"/>
    <mergeCell ref="A6:C6"/>
  </mergeCells>
  <printOptions/>
  <pageMargins left="0.98" right="0.52" top="0.54" bottom="0.54" header="0.5118110236220472" footer="0.511811023622047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codeName="Tabelle2">
    <pageSetUpPr fitToPage="1"/>
  </sheetPr>
  <dimension ref="A1:AW200"/>
  <sheetViews>
    <sheetView showGridLines="0" zoomScale="75" zoomScaleNormal="75" workbookViewId="0" topLeftCell="A1">
      <pane xSplit="2" ySplit="10" topLeftCell="C11" activePane="bottomRight" state="frozen"/>
      <selection pane="topLeft" activeCell="A1" sqref="A1"/>
      <selection pane="topRight" activeCell="C1" sqref="C1"/>
      <selection pane="bottomLeft" activeCell="A11" sqref="A11"/>
      <selection pane="bottomRight" activeCell="G4" sqref="G4"/>
    </sheetView>
  </sheetViews>
  <sheetFormatPr defaultColWidth="11.421875" defaultRowHeight="12.75"/>
  <cols>
    <col min="1" max="1" width="8.00390625" style="3" customWidth="1"/>
    <col min="2" max="2" width="29.7109375" style="19" customWidth="1"/>
    <col min="3" max="3" width="13.7109375" style="3" customWidth="1"/>
    <col min="4" max="4" width="11.8515625" style="3" customWidth="1"/>
    <col min="5" max="5" width="30.00390625" style="19" customWidth="1"/>
    <col min="6" max="6" width="8.140625" style="3" customWidth="1"/>
    <col min="7" max="7" width="12.421875" style="3" customWidth="1"/>
    <col min="8" max="8" width="7.57421875" style="3" customWidth="1"/>
    <col min="9" max="9" width="9.140625" style="3" bestFit="1" customWidth="1"/>
    <col min="10" max="11" width="8.421875" style="3" customWidth="1"/>
    <col min="12" max="12" width="8.421875" style="4" customWidth="1"/>
    <col min="13" max="13" width="6.421875" style="4" bestFit="1" customWidth="1"/>
    <col min="14" max="14" width="8.7109375" style="4" customWidth="1"/>
    <col min="15" max="15" width="7.421875" style="5" bestFit="1" customWidth="1"/>
    <col min="16" max="16" width="8.421875" style="5" customWidth="1"/>
    <col min="17" max="17" width="12.140625" style="40" hidden="1" customWidth="1"/>
    <col min="18" max="18" width="11.421875" style="40" hidden="1" customWidth="1"/>
    <col min="19" max="19" width="5.7109375" style="58" customWidth="1"/>
    <col min="20" max="20" width="10.28125" style="22" customWidth="1"/>
    <col min="21" max="21" width="11.421875" style="5" customWidth="1"/>
    <col min="22" max="23" width="9.57421875" style="5" customWidth="1"/>
    <col min="24" max="25" width="9.28125" style="5" customWidth="1"/>
    <col min="26" max="26" width="5.57421875" style="5" customWidth="1"/>
    <col min="27" max="27" width="5.7109375" style="5" customWidth="1"/>
    <col min="28" max="28" width="5.8515625" style="5" customWidth="1"/>
    <col min="29" max="29" width="7.57421875" style="5" customWidth="1"/>
    <col min="30" max="30" width="8.421875" style="5" customWidth="1"/>
    <col min="31" max="16384" width="11.421875" style="5" customWidth="1"/>
  </cols>
  <sheetData>
    <row r="1" spans="1:20" ht="15">
      <c r="A1" s="27" t="s">
        <v>17</v>
      </c>
      <c r="B1" s="38"/>
      <c r="C1" s="44" t="s">
        <v>32</v>
      </c>
      <c r="D1" s="45">
        <f>Meldeliste!E1</f>
        <v>0</v>
      </c>
      <c r="E1" s="38"/>
      <c r="F1" s="27"/>
      <c r="K1" s="4"/>
      <c r="L1" s="5"/>
      <c r="M1" s="5"/>
      <c r="N1" s="5"/>
      <c r="P1" s="40"/>
      <c r="R1" s="58"/>
      <c r="S1" s="22"/>
      <c r="T1" s="5"/>
    </row>
    <row r="2" spans="1:29" ht="20.25">
      <c r="A2" s="63"/>
      <c r="B2" s="64">
        <f>LEFT(A2,2)</f>
      </c>
      <c r="C2" s="86" t="s">
        <v>33</v>
      </c>
      <c r="D2" s="16">
        <f>Meldeliste!E2</f>
        <v>0</v>
      </c>
      <c r="K2" s="4"/>
      <c r="L2" s="5"/>
      <c r="M2" s="5"/>
      <c r="N2" s="5"/>
      <c r="P2" s="40"/>
      <c r="R2" s="58"/>
      <c r="S2" s="22"/>
      <c r="T2" s="111"/>
      <c r="U2" s="10"/>
      <c r="V2" s="10"/>
      <c r="W2" s="10"/>
      <c r="X2" s="10"/>
      <c r="Y2" s="10"/>
      <c r="Z2" s="10"/>
      <c r="AA2" s="10"/>
      <c r="AB2" s="10"/>
      <c r="AC2" s="10"/>
    </row>
    <row r="3" spans="1:29" ht="15">
      <c r="A3" s="7"/>
      <c r="B3" s="39"/>
      <c r="C3" s="62" t="s">
        <v>42</v>
      </c>
      <c r="D3" s="11">
        <f>Meldeliste!E3</f>
        <v>0</v>
      </c>
      <c r="E3" s="39"/>
      <c r="F3" s="32" t="s">
        <v>43</v>
      </c>
      <c r="G3" s="6" t="e">
        <f>G4/J3</f>
        <v>#DIV/0!</v>
      </c>
      <c r="H3" s="7" t="s">
        <v>18</v>
      </c>
      <c r="I3" s="60" t="s">
        <v>38</v>
      </c>
      <c r="J3" s="8"/>
      <c r="K3" s="9" t="s">
        <v>19</v>
      </c>
      <c r="L3" s="10"/>
      <c r="M3" s="10"/>
      <c r="N3" s="10"/>
      <c r="P3" s="40"/>
      <c r="R3" s="58"/>
      <c r="S3" s="22"/>
      <c r="T3" s="10"/>
      <c r="U3" s="249"/>
      <c r="V3" s="249"/>
      <c r="W3" s="249"/>
      <c r="X3" s="249"/>
      <c r="Y3" s="249"/>
      <c r="Z3" s="249"/>
      <c r="AA3" s="249"/>
      <c r="AB3" s="249"/>
      <c r="AC3" s="249"/>
    </row>
    <row r="4" spans="1:29" ht="15">
      <c r="A4" s="13"/>
      <c r="B4" s="11"/>
      <c r="C4" s="87" t="s">
        <v>46</v>
      </c>
      <c r="D4" s="11">
        <f>Meldeliste!E4</f>
        <v>0</v>
      </c>
      <c r="E4" s="11"/>
      <c r="F4" s="30" t="s">
        <v>20</v>
      </c>
      <c r="G4" s="12"/>
      <c r="H4" s="13" t="s">
        <v>21</v>
      </c>
      <c r="I4" s="61" t="s">
        <v>39</v>
      </c>
      <c r="J4" s="14"/>
      <c r="K4" s="15" t="s">
        <v>19</v>
      </c>
      <c r="L4" s="10"/>
      <c r="M4" s="10"/>
      <c r="N4" s="10"/>
      <c r="P4" s="40"/>
      <c r="R4" s="58"/>
      <c r="S4" s="22"/>
      <c r="T4" s="10"/>
      <c r="U4" s="112"/>
      <c r="V4" s="112"/>
      <c r="W4" s="112"/>
      <c r="X4" s="112"/>
      <c r="Y4" s="112"/>
      <c r="Z4" s="112"/>
      <c r="AA4" s="112"/>
      <c r="AB4" s="112"/>
      <c r="AC4" s="112"/>
    </row>
    <row r="5" spans="1:29" ht="15">
      <c r="A5" s="17"/>
      <c r="B5" s="16"/>
      <c r="C5" s="17"/>
      <c r="D5" s="17"/>
      <c r="E5" s="16"/>
      <c r="F5" s="17"/>
      <c r="G5" s="17"/>
      <c r="H5" s="17"/>
      <c r="I5" s="59" t="s">
        <v>40</v>
      </c>
      <c r="J5" s="17"/>
      <c r="K5" s="18"/>
      <c r="L5" s="10"/>
      <c r="M5" s="10"/>
      <c r="N5" s="10"/>
      <c r="P5" s="40"/>
      <c r="R5" s="58"/>
      <c r="S5" s="22"/>
      <c r="T5" s="10"/>
      <c r="U5" s="112"/>
      <c r="V5" s="112"/>
      <c r="W5" s="112"/>
      <c r="X5" s="112"/>
      <c r="Y5" s="112"/>
      <c r="Z5" s="112"/>
      <c r="AA5" s="112"/>
      <c r="AB5" s="112"/>
      <c r="AC5" s="112"/>
    </row>
    <row r="6" spans="1:29" s="21" customFormat="1" ht="15">
      <c r="A6" s="64">
        <f>RIGHT(A2,2)</f>
      </c>
      <c r="B6" s="11"/>
      <c r="C6" s="11"/>
      <c r="D6" s="11"/>
      <c r="E6" s="11"/>
      <c r="F6" s="11"/>
      <c r="G6" s="30" t="s">
        <v>34</v>
      </c>
      <c r="H6" s="33">
        <f>COUNT(A11:A111)</f>
        <v>0</v>
      </c>
      <c r="I6" s="19"/>
      <c r="J6" s="19"/>
      <c r="K6" s="20"/>
      <c r="P6" s="41"/>
      <c r="Q6" s="41"/>
      <c r="R6" s="58"/>
      <c r="S6" s="22"/>
      <c r="T6" s="113"/>
      <c r="U6" s="112"/>
      <c r="V6" s="112"/>
      <c r="W6" s="112"/>
      <c r="X6" s="112"/>
      <c r="Y6" s="112"/>
      <c r="Z6" s="112"/>
      <c r="AA6" s="112"/>
      <c r="AB6" s="112"/>
      <c r="AC6" s="112"/>
    </row>
    <row r="7" spans="1:29" s="21" customFormat="1" ht="15">
      <c r="A7" s="114" t="str">
        <f>CONCATENATE("J",A6)</f>
        <v>J</v>
      </c>
      <c r="B7" s="16"/>
      <c r="C7" s="16"/>
      <c r="D7" s="16"/>
      <c r="E7" s="16"/>
      <c r="F7" s="16"/>
      <c r="G7" s="31" t="s">
        <v>22</v>
      </c>
      <c r="H7" s="34">
        <v>3</v>
      </c>
      <c r="I7" s="19"/>
      <c r="J7" s="19"/>
      <c r="K7" s="20"/>
      <c r="P7" s="41"/>
      <c r="Q7" s="41"/>
      <c r="R7" s="58"/>
      <c r="S7" s="22"/>
      <c r="T7" s="113"/>
      <c r="U7" s="112"/>
      <c r="V7" s="112"/>
      <c r="W7" s="112"/>
      <c r="X7" s="112"/>
      <c r="Y7" s="112"/>
      <c r="Z7" s="112"/>
      <c r="AA7" s="112"/>
      <c r="AB7" s="112"/>
      <c r="AC7" s="112"/>
    </row>
    <row r="8" spans="1:29" s="21" customFormat="1" ht="16.5" customHeight="1">
      <c r="A8" s="227" t="str">
        <f>CONCATENATE(A2,A7)</f>
        <v>J</v>
      </c>
      <c r="B8" s="19"/>
      <c r="C8" s="19"/>
      <c r="D8" s="19"/>
      <c r="E8" s="19"/>
      <c r="F8" s="19"/>
      <c r="G8" s="11"/>
      <c r="H8" s="11"/>
      <c r="I8" s="19"/>
      <c r="J8" s="19"/>
      <c r="K8" s="20"/>
      <c r="P8" s="41"/>
      <c r="Q8" s="41"/>
      <c r="R8" s="58"/>
      <c r="S8" s="22"/>
      <c r="T8" s="113"/>
      <c r="U8" s="112"/>
      <c r="V8" s="112"/>
      <c r="W8" s="112"/>
      <c r="X8" s="112"/>
      <c r="Y8" s="112"/>
      <c r="Z8" s="112"/>
      <c r="AA8" s="112"/>
      <c r="AB8" s="112"/>
      <c r="AC8" s="112"/>
    </row>
    <row r="9" spans="1:19" s="21" customFormat="1" ht="27.75" customHeight="1">
      <c r="A9" s="19"/>
      <c r="B9" s="19"/>
      <c r="C9" s="19"/>
      <c r="D9" s="19"/>
      <c r="E9" s="19"/>
      <c r="F9" s="19"/>
      <c r="G9" s="11"/>
      <c r="H9" s="11"/>
      <c r="I9" s="19"/>
      <c r="J9" s="19"/>
      <c r="K9" s="20"/>
      <c r="L9" s="250" t="s">
        <v>28</v>
      </c>
      <c r="M9" s="251"/>
      <c r="N9" s="252"/>
      <c r="P9" s="41"/>
      <c r="Q9" s="41"/>
      <c r="R9" s="58"/>
      <c r="S9" s="22"/>
    </row>
    <row r="10" spans="1:20" s="2" customFormat="1" ht="12.75">
      <c r="A10" s="28" t="s">
        <v>23</v>
      </c>
      <c r="B10" s="35" t="s">
        <v>24</v>
      </c>
      <c r="C10" s="24" t="s">
        <v>25</v>
      </c>
      <c r="D10" s="24" t="s">
        <v>26</v>
      </c>
      <c r="E10" s="25" t="s">
        <v>14</v>
      </c>
      <c r="F10" s="36" t="s">
        <v>12</v>
      </c>
      <c r="G10" s="26" t="s">
        <v>27</v>
      </c>
      <c r="H10" s="28" t="s">
        <v>28</v>
      </c>
      <c r="I10" s="37" t="s">
        <v>37</v>
      </c>
      <c r="J10" s="88" t="s">
        <v>29</v>
      </c>
      <c r="K10" s="88" t="s">
        <v>18</v>
      </c>
      <c r="L10" s="89" t="s">
        <v>41</v>
      </c>
      <c r="M10" s="89" t="s">
        <v>40</v>
      </c>
      <c r="N10" s="89" t="s">
        <v>36</v>
      </c>
      <c r="O10" s="29" t="s">
        <v>45</v>
      </c>
      <c r="P10" s="29" t="s">
        <v>30</v>
      </c>
      <c r="Q10" s="42"/>
      <c r="R10" s="42"/>
      <c r="S10" s="24" t="s">
        <v>35</v>
      </c>
      <c r="T10" s="35" t="s">
        <v>8</v>
      </c>
    </row>
    <row r="11" spans="1:20" s="57" customFormat="1" ht="15">
      <c r="A11" s="56" t="str">
        <f>IF(ISBLANK(B11)," ",ROW()-10)</f>
        <v> </v>
      </c>
      <c r="B11" s="53"/>
      <c r="C11" s="54"/>
      <c r="D11" s="54"/>
      <c r="E11" s="47"/>
      <c r="F11" s="46"/>
      <c r="G11" s="48"/>
      <c r="H11" s="55"/>
      <c r="I11" s="55"/>
      <c r="J11" s="90"/>
      <c r="K11" s="90" t="e">
        <f>SUM($G$4/J11)</f>
        <v>#DIV/0!</v>
      </c>
      <c r="L11" s="91" t="str">
        <f aca="true" t="shared" si="0" ref="L11:L74">IF(OR((J11="E"),(J11&gt;$J$4),(I11&gt;=$H$7),ISBLANK(J11)),"E",I11*5+H11*5)</f>
        <v>E</v>
      </c>
      <c r="M11" s="92" t="str">
        <f aca="true" t="shared" si="1" ref="M11:M74">IF(OR((J11="E"),(J11&gt;$J$4),(I11&gt;=$H$7),ISBLANK(J11)),"E",IF((J11&lt;$J$3),0,J11-$J$3))</f>
        <v>E</v>
      </c>
      <c r="N11" s="92" t="str">
        <f aca="true" t="shared" si="2" ref="N11:N74">IF(OR((J11="E"),(J11&gt;$J$4),(I11&gt;=$H$7),ISBLANK(J11)),"E",SUM(L11:M11))</f>
        <v>E</v>
      </c>
      <c r="O11" s="49" t="str">
        <f aca="true" t="shared" si="3" ref="O11:O74">IF(N11="E","E",IF(ISNUMBER(N11),IF(N11&lt;=5.99,"V",IF(N11&lt;=15.99,"SG",IF(N11&lt;=25.99,"G","o.B.")))))</f>
        <v>E</v>
      </c>
      <c r="P11" s="50" t="str">
        <f aca="true" t="shared" si="4" ref="P11:P74">IF(Q11="E","E",RANK(Q11,$Q$11:$Q$200,0))</f>
        <v>E</v>
      </c>
      <c r="Q11" s="51" t="str">
        <f>IF(N11="E","E",RANK(N11,$N$11:$N$200,0)+0.01*RANK(R11,$R$11:$R$200,0)+0.0001*RANK(J11,$J$11:$J$200,0))</f>
        <v>E</v>
      </c>
      <c r="R11" s="52">
        <f aca="true" t="shared" si="5" ref="R11:R74">H11+I11</f>
        <v>0</v>
      </c>
      <c r="S11" s="54"/>
      <c r="T11" s="53"/>
    </row>
    <row r="12" spans="1:20" s="57" customFormat="1" ht="15">
      <c r="A12" s="56" t="str">
        <f>IF(ISBLANK(B12)," ",ROW()-10)</f>
        <v> </v>
      </c>
      <c r="B12" s="53"/>
      <c r="C12" s="54"/>
      <c r="D12" s="54"/>
      <c r="E12" s="47"/>
      <c r="F12" s="46"/>
      <c r="G12" s="48"/>
      <c r="H12" s="55"/>
      <c r="I12" s="55"/>
      <c r="J12" s="90"/>
      <c r="K12" s="90" t="e">
        <f aca="true" t="shared" si="6" ref="K12:K75">SUM($G$4/J12)</f>
        <v>#DIV/0!</v>
      </c>
      <c r="L12" s="91" t="str">
        <f t="shared" si="0"/>
        <v>E</v>
      </c>
      <c r="M12" s="92" t="str">
        <f t="shared" si="1"/>
        <v>E</v>
      </c>
      <c r="N12" s="92" t="str">
        <f t="shared" si="2"/>
        <v>E</v>
      </c>
      <c r="O12" s="49" t="str">
        <f t="shared" si="3"/>
        <v>E</v>
      </c>
      <c r="P12" s="50" t="str">
        <f t="shared" si="4"/>
        <v>E</v>
      </c>
      <c r="Q12" s="51" t="str">
        <f aca="true" t="shared" si="7" ref="Q12:Q75">IF(N12="E","E",RANK(N12,$N$11:$N$200,0)+0.01*RANK(R12,$R$11:$R$200,0)+0.0001*RANK(J12,$J$11:$J$200,0))</f>
        <v>E</v>
      </c>
      <c r="R12" s="52">
        <f t="shared" si="5"/>
        <v>0</v>
      </c>
      <c r="S12" s="54"/>
      <c r="T12" s="53"/>
    </row>
    <row r="13" spans="1:20" s="57" customFormat="1" ht="15">
      <c r="A13" s="56" t="str">
        <f>IF(ISBLANK(B13)," ",ROW()-10)</f>
        <v> </v>
      </c>
      <c r="B13" s="53"/>
      <c r="C13" s="54"/>
      <c r="D13" s="54"/>
      <c r="E13" s="47"/>
      <c r="F13" s="46"/>
      <c r="G13" s="48"/>
      <c r="H13" s="55"/>
      <c r="I13" s="55"/>
      <c r="J13" s="90"/>
      <c r="K13" s="90" t="e">
        <f t="shared" si="6"/>
        <v>#DIV/0!</v>
      </c>
      <c r="L13" s="91" t="str">
        <f t="shared" si="0"/>
        <v>E</v>
      </c>
      <c r="M13" s="92" t="str">
        <f t="shared" si="1"/>
        <v>E</v>
      </c>
      <c r="N13" s="92" t="str">
        <f t="shared" si="2"/>
        <v>E</v>
      </c>
      <c r="O13" s="49" t="str">
        <f t="shared" si="3"/>
        <v>E</v>
      </c>
      <c r="P13" s="50" t="str">
        <f t="shared" si="4"/>
        <v>E</v>
      </c>
      <c r="Q13" s="51" t="str">
        <f t="shared" si="7"/>
        <v>E</v>
      </c>
      <c r="R13" s="52">
        <f t="shared" si="5"/>
        <v>0</v>
      </c>
      <c r="S13" s="54"/>
      <c r="T13" s="53"/>
    </row>
    <row r="14" spans="1:20" s="57" customFormat="1" ht="15">
      <c r="A14" s="56" t="str">
        <f>IF(ISBLANK(B14)," ",ROW()-10)</f>
        <v> </v>
      </c>
      <c r="B14" s="53"/>
      <c r="C14" s="54"/>
      <c r="D14" s="54"/>
      <c r="E14" s="47"/>
      <c r="F14" s="46"/>
      <c r="G14" s="48"/>
      <c r="H14" s="55"/>
      <c r="I14" s="55"/>
      <c r="J14" s="90"/>
      <c r="K14" s="90" t="e">
        <f t="shared" si="6"/>
        <v>#DIV/0!</v>
      </c>
      <c r="L14" s="91" t="str">
        <f t="shared" si="0"/>
        <v>E</v>
      </c>
      <c r="M14" s="92" t="str">
        <f t="shared" si="1"/>
        <v>E</v>
      </c>
      <c r="N14" s="92" t="str">
        <f t="shared" si="2"/>
        <v>E</v>
      </c>
      <c r="O14" s="49" t="str">
        <f t="shared" si="3"/>
        <v>E</v>
      </c>
      <c r="P14" s="50" t="str">
        <f t="shared" si="4"/>
        <v>E</v>
      </c>
      <c r="Q14" s="51" t="str">
        <f t="shared" si="7"/>
        <v>E</v>
      </c>
      <c r="R14" s="52">
        <f t="shared" si="5"/>
        <v>0</v>
      </c>
      <c r="S14" s="54"/>
      <c r="T14" s="53"/>
    </row>
    <row r="15" spans="1:20" s="57" customFormat="1" ht="15">
      <c r="A15" s="56" t="str">
        <f aca="true" t="shared" si="8" ref="A15:A75">IF(ISBLANK(B15)," ",ROW()-10)</f>
        <v> </v>
      </c>
      <c r="B15" s="53"/>
      <c r="C15" s="54"/>
      <c r="D15" s="54"/>
      <c r="E15" s="47"/>
      <c r="F15" s="46"/>
      <c r="G15" s="48"/>
      <c r="H15" s="55"/>
      <c r="I15" s="55"/>
      <c r="J15" s="90"/>
      <c r="K15" s="90" t="e">
        <f t="shared" si="6"/>
        <v>#DIV/0!</v>
      </c>
      <c r="L15" s="91" t="str">
        <f t="shared" si="0"/>
        <v>E</v>
      </c>
      <c r="M15" s="92" t="str">
        <f t="shared" si="1"/>
        <v>E</v>
      </c>
      <c r="N15" s="92" t="str">
        <f t="shared" si="2"/>
        <v>E</v>
      </c>
      <c r="O15" s="49" t="str">
        <f t="shared" si="3"/>
        <v>E</v>
      </c>
      <c r="P15" s="50" t="str">
        <f t="shared" si="4"/>
        <v>E</v>
      </c>
      <c r="Q15" s="51" t="str">
        <f t="shared" si="7"/>
        <v>E</v>
      </c>
      <c r="R15" s="52">
        <f t="shared" si="5"/>
        <v>0</v>
      </c>
      <c r="S15" s="54"/>
      <c r="T15" s="53"/>
    </row>
    <row r="16" spans="1:20" s="57" customFormat="1" ht="15">
      <c r="A16" s="56" t="str">
        <f t="shared" si="8"/>
        <v> </v>
      </c>
      <c r="B16" s="53"/>
      <c r="C16" s="54"/>
      <c r="D16" s="54"/>
      <c r="E16" s="47"/>
      <c r="F16" s="46"/>
      <c r="G16" s="48"/>
      <c r="H16" s="55"/>
      <c r="I16" s="55"/>
      <c r="J16" s="90"/>
      <c r="K16" s="90" t="e">
        <f t="shared" si="6"/>
        <v>#DIV/0!</v>
      </c>
      <c r="L16" s="91" t="str">
        <f t="shared" si="0"/>
        <v>E</v>
      </c>
      <c r="M16" s="92" t="str">
        <f t="shared" si="1"/>
        <v>E</v>
      </c>
      <c r="N16" s="92" t="str">
        <f t="shared" si="2"/>
        <v>E</v>
      </c>
      <c r="O16" s="49" t="str">
        <f t="shared" si="3"/>
        <v>E</v>
      </c>
      <c r="P16" s="50" t="str">
        <f t="shared" si="4"/>
        <v>E</v>
      </c>
      <c r="Q16" s="51" t="str">
        <f t="shared" si="7"/>
        <v>E</v>
      </c>
      <c r="R16" s="52">
        <f t="shared" si="5"/>
        <v>0</v>
      </c>
      <c r="S16" s="54"/>
      <c r="T16" s="53"/>
    </row>
    <row r="17" spans="1:20" s="57" customFormat="1" ht="15">
      <c r="A17" s="56" t="str">
        <f t="shared" si="8"/>
        <v> </v>
      </c>
      <c r="B17" s="53"/>
      <c r="C17" s="54"/>
      <c r="D17" s="54"/>
      <c r="E17" s="47"/>
      <c r="F17" s="46"/>
      <c r="G17" s="48"/>
      <c r="H17" s="55"/>
      <c r="I17" s="55"/>
      <c r="J17" s="90"/>
      <c r="K17" s="90" t="e">
        <f t="shared" si="6"/>
        <v>#DIV/0!</v>
      </c>
      <c r="L17" s="91" t="str">
        <f t="shared" si="0"/>
        <v>E</v>
      </c>
      <c r="M17" s="92" t="str">
        <f t="shared" si="1"/>
        <v>E</v>
      </c>
      <c r="N17" s="92" t="str">
        <f t="shared" si="2"/>
        <v>E</v>
      </c>
      <c r="O17" s="49" t="str">
        <f t="shared" si="3"/>
        <v>E</v>
      </c>
      <c r="P17" s="50" t="str">
        <f t="shared" si="4"/>
        <v>E</v>
      </c>
      <c r="Q17" s="51" t="str">
        <f t="shared" si="7"/>
        <v>E</v>
      </c>
      <c r="R17" s="52">
        <f t="shared" si="5"/>
        <v>0</v>
      </c>
      <c r="S17" s="54"/>
      <c r="T17" s="53"/>
    </row>
    <row r="18" spans="1:20" s="57" customFormat="1" ht="15">
      <c r="A18" s="56" t="str">
        <f t="shared" si="8"/>
        <v> </v>
      </c>
      <c r="B18" s="53"/>
      <c r="C18" s="54"/>
      <c r="D18" s="54"/>
      <c r="E18" s="47"/>
      <c r="F18" s="46"/>
      <c r="G18" s="48"/>
      <c r="H18" s="55"/>
      <c r="I18" s="55"/>
      <c r="J18" s="90"/>
      <c r="K18" s="90" t="e">
        <f t="shared" si="6"/>
        <v>#DIV/0!</v>
      </c>
      <c r="L18" s="91" t="str">
        <f t="shared" si="0"/>
        <v>E</v>
      </c>
      <c r="M18" s="92" t="str">
        <f t="shared" si="1"/>
        <v>E</v>
      </c>
      <c r="N18" s="92" t="str">
        <f t="shared" si="2"/>
        <v>E</v>
      </c>
      <c r="O18" s="49" t="str">
        <f t="shared" si="3"/>
        <v>E</v>
      </c>
      <c r="P18" s="50" t="str">
        <f t="shared" si="4"/>
        <v>E</v>
      </c>
      <c r="Q18" s="51" t="str">
        <f t="shared" si="7"/>
        <v>E</v>
      </c>
      <c r="R18" s="52">
        <f t="shared" si="5"/>
        <v>0</v>
      </c>
      <c r="S18" s="54"/>
      <c r="T18" s="53"/>
    </row>
    <row r="19" spans="1:20" s="57" customFormat="1" ht="15">
      <c r="A19" s="56" t="str">
        <f t="shared" si="8"/>
        <v> </v>
      </c>
      <c r="B19" s="53"/>
      <c r="C19" s="54"/>
      <c r="D19" s="54"/>
      <c r="E19" s="47"/>
      <c r="F19" s="46"/>
      <c r="G19" s="48"/>
      <c r="H19" s="55"/>
      <c r="I19" s="55"/>
      <c r="J19" s="90"/>
      <c r="K19" s="90" t="e">
        <f t="shared" si="6"/>
        <v>#DIV/0!</v>
      </c>
      <c r="L19" s="91" t="str">
        <f t="shared" si="0"/>
        <v>E</v>
      </c>
      <c r="M19" s="92" t="str">
        <f t="shared" si="1"/>
        <v>E</v>
      </c>
      <c r="N19" s="92" t="str">
        <f t="shared" si="2"/>
        <v>E</v>
      </c>
      <c r="O19" s="49" t="str">
        <f t="shared" si="3"/>
        <v>E</v>
      </c>
      <c r="P19" s="50" t="str">
        <f t="shared" si="4"/>
        <v>E</v>
      </c>
      <c r="Q19" s="51" t="str">
        <f t="shared" si="7"/>
        <v>E</v>
      </c>
      <c r="R19" s="52">
        <f t="shared" si="5"/>
        <v>0</v>
      </c>
      <c r="S19" s="54"/>
      <c r="T19" s="53"/>
    </row>
    <row r="20" spans="1:20" s="57" customFormat="1" ht="15">
      <c r="A20" s="56" t="str">
        <f t="shared" si="8"/>
        <v> </v>
      </c>
      <c r="B20" s="53"/>
      <c r="C20" s="54"/>
      <c r="D20" s="54"/>
      <c r="E20" s="47"/>
      <c r="F20" s="46"/>
      <c r="G20" s="48"/>
      <c r="H20" s="55"/>
      <c r="I20" s="55"/>
      <c r="J20" s="90"/>
      <c r="K20" s="90" t="e">
        <f t="shared" si="6"/>
        <v>#DIV/0!</v>
      </c>
      <c r="L20" s="91" t="str">
        <f t="shared" si="0"/>
        <v>E</v>
      </c>
      <c r="M20" s="92" t="str">
        <f t="shared" si="1"/>
        <v>E</v>
      </c>
      <c r="N20" s="92" t="str">
        <f t="shared" si="2"/>
        <v>E</v>
      </c>
      <c r="O20" s="49" t="str">
        <f t="shared" si="3"/>
        <v>E</v>
      </c>
      <c r="P20" s="50" t="str">
        <f t="shared" si="4"/>
        <v>E</v>
      </c>
      <c r="Q20" s="51" t="str">
        <f t="shared" si="7"/>
        <v>E</v>
      </c>
      <c r="R20" s="52">
        <f t="shared" si="5"/>
        <v>0</v>
      </c>
      <c r="S20" s="54"/>
      <c r="T20" s="53"/>
    </row>
    <row r="21" spans="1:20" s="57" customFormat="1" ht="15">
      <c r="A21" s="56" t="str">
        <f t="shared" si="8"/>
        <v> </v>
      </c>
      <c r="B21" s="53"/>
      <c r="C21" s="54"/>
      <c r="D21" s="54"/>
      <c r="E21" s="47"/>
      <c r="F21" s="46"/>
      <c r="G21" s="48"/>
      <c r="H21" s="55"/>
      <c r="I21" s="55"/>
      <c r="J21" s="90"/>
      <c r="K21" s="90" t="e">
        <f t="shared" si="6"/>
        <v>#DIV/0!</v>
      </c>
      <c r="L21" s="91" t="str">
        <f t="shared" si="0"/>
        <v>E</v>
      </c>
      <c r="M21" s="92" t="str">
        <f t="shared" si="1"/>
        <v>E</v>
      </c>
      <c r="N21" s="92" t="str">
        <f t="shared" si="2"/>
        <v>E</v>
      </c>
      <c r="O21" s="49" t="str">
        <f t="shared" si="3"/>
        <v>E</v>
      </c>
      <c r="P21" s="50" t="str">
        <f t="shared" si="4"/>
        <v>E</v>
      </c>
      <c r="Q21" s="51" t="str">
        <f t="shared" si="7"/>
        <v>E</v>
      </c>
      <c r="R21" s="52">
        <f t="shared" si="5"/>
        <v>0</v>
      </c>
      <c r="S21" s="54"/>
      <c r="T21" s="53"/>
    </row>
    <row r="22" spans="1:20" s="57" customFormat="1" ht="15">
      <c r="A22" s="56" t="str">
        <f t="shared" si="8"/>
        <v> </v>
      </c>
      <c r="B22" s="53"/>
      <c r="C22" s="54"/>
      <c r="D22" s="54"/>
      <c r="E22" s="47"/>
      <c r="F22" s="46"/>
      <c r="G22" s="48"/>
      <c r="H22" s="55"/>
      <c r="I22" s="55"/>
      <c r="J22" s="90"/>
      <c r="K22" s="90" t="e">
        <f t="shared" si="6"/>
        <v>#DIV/0!</v>
      </c>
      <c r="L22" s="91" t="str">
        <f t="shared" si="0"/>
        <v>E</v>
      </c>
      <c r="M22" s="92" t="str">
        <f t="shared" si="1"/>
        <v>E</v>
      </c>
      <c r="N22" s="92" t="str">
        <f t="shared" si="2"/>
        <v>E</v>
      </c>
      <c r="O22" s="49" t="str">
        <f t="shared" si="3"/>
        <v>E</v>
      </c>
      <c r="P22" s="50" t="str">
        <f t="shared" si="4"/>
        <v>E</v>
      </c>
      <c r="Q22" s="51" t="str">
        <f t="shared" si="7"/>
        <v>E</v>
      </c>
      <c r="R22" s="52">
        <f t="shared" si="5"/>
        <v>0</v>
      </c>
      <c r="S22" s="54"/>
      <c r="T22" s="53"/>
    </row>
    <row r="23" spans="1:20" s="57" customFormat="1" ht="15">
      <c r="A23" s="56" t="str">
        <f t="shared" si="8"/>
        <v> </v>
      </c>
      <c r="B23" s="53"/>
      <c r="C23" s="54"/>
      <c r="D23" s="54"/>
      <c r="E23" s="47"/>
      <c r="F23" s="46"/>
      <c r="G23" s="48"/>
      <c r="H23" s="55"/>
      <c r="I23" s="55"/>
      <c r="J23" s="90"/>
      <c r="K23" s="90" t="e">
        <f t="shared" si="6"/>
        <v>#DIV/0!</v>
      </c>
      <c r="L23" s="91" t="str">
        <f t="shared" si="0"/>
        <v>E</v>
      </c>
      <c r="M23" s="92" t="str">
        <f t="shared" si="1"/>
        <v>E</v>
      </c>
      <c r="N23" s="92" t="str">
        <f t="shared" si="2"/>
        <v>E</v>
      </c>
      <c r="O23" s="49" t="str">
        <f t="shared" si="3"/>
        <v>E</v>
      </c>
      <c r="P23" s="50" t="str">
        <f t="shared" si="4"/>
        <v>E</v>
      </c>
      <c r="Q23" s="51" t="str">
        <f t="shared" si="7"/>
        <v>E</v>
      </c>
      <c r="R23" s="52">
        <f t="shared" si="5"/>
        <v>0</v>
      </c>
      <c r="S23" s="54"/>
      <c r="T23" s="53"/>
    </row>
    <row r="24" spans="1:20" s="57" customFormat="1" ht="15">
      <c r="A24" s="56" t="str">
        <f t="shared" si="8"/>
        <v> </v>
      </c>
      <c r="B24" s="53"/>
      <c r="C24" s="54"/>
      <c r="D24" s="54"/>
      <c r="E24" s="47"/>
      <c r="F24" s="46"/>
      <c r="G24" s="48"/>
      <c r="H24" s="55"/>
      <c r="I24" s="55"/>
      <c r="J24" s="90"/>
      <c r="K24" s="90" t="e">
        <f t="shared" si="6"/>
        <v>#DIV/0!</v>
      </c>
      <c r="L24" s="91" t="str">
        <f t="shared" si="0"/>
        <v>E</v>
      </c>
      <c r="M24" s="92" t="str">
        <f t="shared" si="1"/>
        <v>E</v>
      </c>
      <c r="N24" s="92" t="str">
        <f t="shared" si="2"/>
        <v>E</v>
      </c>
      <c r="O24" s="49" t="str">
        <f t="shared" si="3"/>
        <v>E</v>
      </c>
      <c r="P24" s="50" t="str">
        <f t="shared" si="4"/>
        <v>E</v>
      </c>
      <c r="Q24" s="51" t="str">
        <f t="shared" si="7"/>
        <v>E</v>
      </c>
      <c r="R24" s="52">
        <f t="shared" si="5"/>
        <v>0</v>
      </c>
      <c r="S24" s="54"/>
      <c r="T24" s="53"/>
    </row>
    <row r="25" spans="1:20" s="57" customFormat="1" ht="15">
      <c r="A25" s="56" t="str">
        <f t="shared" si="8"/>
        <v> </v>
      </c>
      <c r="B25" s="53"/>
      <c r="C25" s="54"/>
      <c r="D25" s="54"/>
      <c r="E25" s="47"/>
      <c r="F25" s="46"/>
      <c r="G25" s="48"/>
      <c r="H25" s="55"/>
      <c r="I25" s="55"/>
      <c r="J25" s="90"/>
      <c r="K25" s="90" t="e">
        <f t="shared" si="6"/>
        <v>#DIV/0!</v>
      </c>
      <c r="L25" s="91" t="str">
        <f t="shared" si="0"/>
        <v>E</v>
      </c>
      <c r="M25" s="92" t="str">
        <f t="shared" si="1"/>
        <v>E</v>
      </c>
      <c r="N25" s="92" t="str">
        <f t="shared" si="2"/>
        <v>E</v>
      </c>
      <c r="O25" s="49" t="str">
        <f t="shared" si="3"/>
        <v>E</v>
      </c>
      <c r="P25" s="50" t="str">
        <f t="shared" si="4"/>
        <v>E</v>
      </c>
      <c r="Q25" s="51" t="str">
        <f t="shared" si="7"/>
        <v>E</v>
      </c>
      <c r="R25" s="52">
        <f t="shared" si="5"/>
        <v>0</v>
      </c>
      <c r="S25" s="54"/>
      <c r="T25" s="53"/>
    </row>
    <row r="26" spans="1:20" s="57" customFormat="1" ht="15">
      <c r="A26" s="56" t="str">
        <f t="shared" si="8"/>
        <v> </v>
      </c>
      <c r="B26" s="53"/>
      <c r="C26" s="54"/>
      <c r="D26" s="54"/>
      <c r="E26" s="47"/>
      <c r="F26" s="46"/>
      <c r="G26" s="48"/>
      <c r="H26" s="55"/>
      <c r="I26" s="55"/>
      <c r="J26" s="90"/>
      <c r="K26" s="90" t="e">
        <f t="shared" si="6"/>
        <v>#DIV/0!</v>
      </c>
      <c r="L26" s="91" t="str">
        <f t="shared" si="0"/>
        <v>E</v>
      </c>
      <c r="M26" s="92" t="str">
        <f t="shared" si="1"/>
        <v>E</v>
      </c>
      <c r="N26" s="92" t="str">
        <f t="shared" si="2"/>
        <v>E</v>
      </c>
      <c r="O26" s="49" t="str">
        <f t="shared" si="3"/>
        <v>E</v>
      </c>
      <c r="P26" s="50" t="str">
        <f t="shared" si="4"/>
        <v>E</v>
      </c>
      <c r="Q26" s="51" t="str">
        <f t="shared" si="7"/>
        <v>E</v>
      </c>
      <c r="R26" s="52">
        <f t="shared" si="5"/>
        <v>0</v>
      </c>
      <c r="S26" s="54"/>
      <c r="T26" s="53"/>
    </row>
    <row r="27" spans="1:20" s="57" customFormat="1" ht="15">
      <c r="A27" s="56" t="str">
        <f t="shared" si="8"/>
        <v> </v>
      </c>
      <c r="B27" s="53"/>
      <c r="C27" s="54"/>
      <c r="D27" s="54"/>
      <c r="E27" s="47"/>
      <c r="F27" s="46"/>
      <c r="G27" s="48"/>
      <c r="H27" s="55"/>
      <c r="I27" s="55"/>
      <c r="J27" s="90"/>
      <c r="K27" s="90" t="e">
        <f t="shared" si="6"/>
        <v>#DIV/0!</v>
      </c>
      <c r="L27" s="91" t="str">
        <f t="shared" si="0"/>
        <v>E</v>
      </c>
      <c r="M27" s="92" t="str">
        <f t="shared" si="1"/>
        <v>E</v>
      </c>
      <c r="N27" s="92" t="str">
        <f t="shared" si="2"/>
        <v>E</v>
      </c>
      <c r="O27" s="49" t="str">
        <f t="shared" si="3"/>
        <v>E</v>
      </c>
      <c r="P27" s="50" t="str">
        <f t="shared" si="4"/>
        <v>E</v>
      </c>
      <c r="Q27" s="51" t="str">
        <f t="shared" si="7"/>
        <v>E</v>
      </c>
      <c r="R27" s="52">
        <f t="shared" si="5"/>
        <v>0</v>
      </c>
      <c r="S27" s="54"/>
      <c r="T27" s="53"/>
    </row>
    <row r="28" spans="1:20" s="57" customFormat="1" ht="15">
      <c r="A28" s="56" t="str">
        <f t="shared" si="8"/>
        <v> </v>
      </c>
      <c r="B28" s="53"/>
      <c r="C28" s="54"/>
      <c r="D28" s="54"/>
      <c r="E28" s="47"/>
      <c r="F28" s="46"/>
      <c r="G28" s="48"/>
      <c r="H28" s="55"/>
      <c r="I28" s="55"/>
      <c r="J28" s="90"/>
      <c r="K28" s="90" t="e">
        <f t="shared" si="6"/>
        <v>#DIV/0!</v>
      </c>
      <c r="L28" s="91" t="str">
        <f t="shared" si="0"/>
        <v>E</v>
      </c>
      <c r="M28" s="92" t="str">
        <f t="shared" si="1"/>
        <v>E</v>
      </c>
      <c r="N28" s="92" t="str">
        <f t="shared" si="2"/>
        <v>E</v>
      </c>
      <c r="O28" s="49" t="str">
        <f t="shared" si="3"/>
        <v>E</v>
      </c>
      <c r="P28" s="50" t="str">
        <f t="shared" si="4"/>
        <v>E</v>
      </c>
      <c r="Q28" s="51" t="str">
        <f t="shared" si="7"/>
        <v>E</v>
      </c>
      <c r="R28" s="52">
        <f t="shared" si="5"/>
        <v>0</v>
      </c>
      <c r="S28" s="54"/>
      <c r="T28" s="53"/>
    </row>
    <row r="29" spans="1:20" s="57" customFormat="1" ht="15">
      <c r="A29" s="56" t="str">
        <f t="shared" si="8"/>
        <v> </v>
      </c>
      <c r="B29" s="53"/>
      <c r="C29" s="54"/>
      <c r="D29" s="54"/>
      <c r="E29" s="47"/>
      <c r="F29" s="46"/>
      <c r="G29" s="48"/>
      <c r="H29" s="55"/>
      <c r="I29" s="55"/>
      <c r="J29" s="90"/>
      <c r="K29" s="90" t="e">
        <f t="shared" si="6"/>
        <v>#DIV/0!</v>
      </c>
      <c r="L29" s="91" t="str">
        <f t="shared" si="0"/>
        <v>E</v>
      </c>
      <c r="M29" s="92" t="str">
        <f t="shared" si="1"/>
        <v>E</v>
      </c>
      <c r="N29" s="92" t="str">
        <f t="shared" si="2"/>
        <v>E</v>
      </c>
      <c r="O29" s="49" t="str">
        <f t="shared" si="3"/>
        <v>E</v>
      </c>
      <c r="P29" s="50" t="str">
        <f t="shared" si="4"/>
        <v>E</v>
      </c>
      <c r="Q29" s="51" t="str">
        <f t="shared" si="7"/>
        <v>E</v>
      </c>
      <c r="R29" s="52">
        <f t="shared" si="5"/>
        <v>0</v>
      </c>
      <c r="S29" s="54"/>
      <c r="T29" s="53"/>
    </row>
    <row r="30" spans="1:20" s="57" customFormat="1" ht="15">
      <c r="A30" s="56" t="str">
        <f t="shared" si="8"/>
        <v> </v>
      </c>
      <c r="B30" s="53"/>
      <c r="C30" s="54"/>
      <c r="D30" s="54"/>
      <c r="E30" s="47"/>
      <c r="F30" s="46"/>
      <c r="G30" s="48"/>
      <c r="H30" s="55"/>
      <c r="I30" s="55"/>
      <c r="J30" s="90"/>
      <c r="K30" s="90" t="e">
        <f t="shared" si="6"/>
        <v>#DIV/0!</v>
      </c>
      <c r="L30" s="91" t="str">
        <f t="shared" si="0"/>
        <v>E</v>
      </c>
      <c r="M30" s="92" t="str">
        <f t="shared" si="1"/>
        <v>E</v>
      </c>
      <c r="N30" s="92" t="str">
        <f t="shared" si="2"/>
        <v>E</v>
      </c>
      <c r="O30" s="49" t="str">
        <f t="shared" si="3"/>
        <v>E</v>
      </c>
      <c r="P30" s="50" t="str">
        <f t="shared" si="4"/>
        <v>E</v>
      </c>
      <c r="Q30" s="51" t="str">
        <f t="shared" si="7"/>
        <v>E</v>
      </c>
      <c r="R30" s="52">
        <f t="shared" si="5"/>
        <v>0</v>
      </c>
      <c r="S30" s="54"/>
      <c r="T30" s="53"/>
    </row>
    <row r="31" spans="1:20" s="57" customFormat="1" ht="15">
      <c r="A31" s="56" t="str">
        <f t="shared" si="8"/>
        <v> </v>
      </c>
      <c r="B31" s="53"/>
      <c r="C31" s="54"/>
      <c r="D31" s="54"/>
      <c r="E31" s="47"/>
      <c r="F31" s="46"/>
      <c r="G31" s="48"/>
      <c r="H31" s="55"/>
      <c r="I31" s="55"/>
      <c r="J31" s="90"/>
      <c r="K31" s="90" t="e">
        <f t="shared" si="6"/>
        <v>#DIV/0!</v>
      </c>
      <c r="L31" s="91" t="str">
        <f t="shared" si="0"/>
        <v>E</v>
      </c>
      <c r="M31" s="92" t="str">
        <f t="shared" si="1"/>
        <v>E</v>
      </c>
      <c r="N31" s="92" t="str">
        <f t="shared" si="2"/>
        <v>E</v>
      </c>
      <c r="O31" s="49" t="str">
        <f t="shared" si="3"/>
        <v>E</v>
      </c>
      <c r="P31" s="50" t="str">
        <f t="shared" si="4"/>
        <v>E</v>
      </c>
      <c r="Q31" s="51" t="str">
        <f t="shared" si="7"/>
        <v>E</v>
      </c>
      <c r="R31" s="52">
        <f t="shared" si="5"/>
        <v>0</v>
      </c>
      <c r="S31" s="54"/>
      <c r="T31" s="53"/>
    </row>
    <row r="32" spans="1:20" s="57" customFormat="1" ht="15">
      <c r="A32" s="56" t="str">
        <f t="shared" si="8"/>
        <v> </v>
      </c>
      <c r="B32" s="53"/>
      <c r="C32" s="54"/>
      <c r="D32" s="54"/>
      <c r="E32" s="47"/>
      <c r="F32" s="46"/>
      <c r="G32" s="48"/>
      <c r="H32" s="55"/>
      <c r="I32" s="55"/>
      <c r="J32" s="90"/>
      <c r="K32" s="90" t="e">
        <f t="shared" si="6"/>
        <v>#DIV/0!</v>
      </c>
      <c r="L32" s="91" t="str">
        <f t="shared" si="0"/>
        <v>E</v>
      </c>
      <c r="M32" s="92" t="str">
        <f t="shared" si="1"/>
        <v>E</v>
      </c>
      <c r="N32" s="92" t="str">
        <f t="shared" si="2"/>
        <v>E</v>
      </c>
      <c r="O32" s="49" t="str">
        <f t="shared" si="3"/>
        <v>E</v>
      </c>
      <c r="P32" s="50" t="str">
        <f t="shared" si="4"/>
        <v>E</v>
      </c>
      <c r="Q32" s="51" t="str">
        <f t="shared" si="7"/>
        <v>E</v>
      </c>
      <c r="R32" s="52">
        <f t="shared" si="5"/>
        <v>0</v>
      </c>
      <c r="S32" s="54"/>
      <c r="T32" s="53"/>
    </row>
    <row r="33" spans="1:20" s="57" customFormat="1" ht="15">
      <c r="A33" s="56" t="str">
        <f t="shared" si="8"/>
        <v> </v>
      </c>
      <c r="B33" s="53"/>
      <c r="C33" s="54"/>
      <c r="D33" s="54"/>
      <c r="E33" s="47"/>
      <c r="F33" s="46"/>
      <c r="G33" s="48"/>
      <c r="H33" s="55"/>
      <c r="I33" s="55"/>
      <c r="J33" s="90"/>
      <c r="K33" s="90" t="e">
        <f t="shared" si="6"/>
        <v>#DIV/0!</v>
      </c>
      <c r="L33" s="91" t="str">
        <f t="shared" si="0"/>
        <v>E</v>
      </c>
      <c r="M33" s="92" t="str">
        <f t="shared" si="1"/>
        <v>E</v>
      </c>
      <c r="N33" s="92" t="str">
        <f t="shared" si="2"/>
        <v>E</v>
      </c>
      <c r="O33" s="49" t="str">
        <f t="shared" si="3"/>
        <v>E</v>
      </c>
      <c r="P33" s="50" t="str">
        <f t="shared" si="4"/>
        <v>E</v>
      </c>
      <c r="Q33" s="51" t="str">
        <f t="shared" si="7"/>
        <v>E</v>
      </c>
      <c r="R33" s="52">
        <f t="shared" si="5"/>
        <v>0</v>
      </c>
      <c r="S33" s="54"/>
      <c r="T33" s="53"/>
    </row>
    <row r="34" spans="1:20" s="57" customFormat="1" ht="15">
      <c r="A34" s="56" t="str">
        <f t="shared" si="8"/>
        <v> </v>
      </c>
      <c r="B34" s="53"/>
      <c r="C34" s="54"/>
      <c r="D34" s="54"/>
      <c r="E34" s="47"/>
      <c r="F34" s="46"/>
      <c r="G34" s="48"/>
      <c r="H34" s="55"/>
      <c r="I34" s="55"/>
      <c r="J34" s="90"/>
      <c r="K34" s="90" t="e">
        <f t="shared" si="6"/>
        <v>#DIV/0!</v>
      </c>
      <c r="L34" s="91" t="str">
        <f t="shared" si="0"/>
        <v>E</v>
      </c>
      <c r="M34" s="92" t="str">
        <f t="shared" si="1"/>
        <v>E</v>
      </c>
      <c r="N34" s="92" t="str">
        <f t="shared" si="2"/>
        <v>E</v>
      </c>
      <c r="O34" s="49" t="str">
        <f t="shared" si="3"/>
        <v>E</v>
      </c>
      <c r="P34" s="50" t="str">
        <f t="shared" si="4"/>
        <v>E</v>
      </c>
      <c r="Q34" s="51" t="str">
        <f t="shared" si="7"/>
        <v>E</v>
      </c>
      <c r="R34" s="52">
        <f t="shared" si="5"/>
        <v>0</v>
      </c>
      <c r="S34" s="54"/>
      <c r="T34" s="53"/>
    </row>
    <row r="35" spans="1:20" s="57" customFormat="1" ht="15">
      <c r="A35" s="56" t="str">
        <f t="shared" si="8"/>
        <v> </v>
      </c>
      <c r="B35" s="53"/>
      <c r="C35" s="54"/>
      <c r="D35" s="54"/>
      <c r="E35" s="47"/>
      <c r="F35" s="46"/>
      <c r="G35" s="48"/>
      <c r="H35" s="55"/>
      <c r="I35" s="55"/>
      <c r="J35" s="90"/>
      <c r="K35" s="90" t="e">
        <f t="shared" si="6"/>
        <v>#DIV/0!</v>
      </c>
      <c r="L35" s="91" t="str">
        <f t="shared" si="0"/>
        <v>E</v>
      </c>
      <c r="M35" s="92" t="str">
        <f t="shared" si="1"/>
        <v>E</v>
      </c>
      <c r="N35" s="92" t="str">
        <f t="shared" si="2"/>
        <v>E</v>
      </c>
      <c r="O35" s="49" t="str">
        <f t="shared" si="3"/>
        <v>E</v>
      </c>
      <c r="P35" s="50" t="str">
        <f t="shared" si="4"/>
        <v>E</v>
      </c>
      <c r="Q35" s="51" t="str">
        <f t="shared" si="7"/>
        <v>E</v>
      </c>
      <c r="R35" s="52">
        <f t="shared" si="5"/>
        <v>0</v>
      </c>
      <c r="S35" s="54"/>
      <c r="T35" s="53"/>
    </row>
    <row r="36" spans="1:20" s="57" customFormat="1" ht="15">
      <c r="A36" s="56" t="str">
        <f t="shared" si="8"/>
        <v> </v>
      </c>
      <c r="B36" s="53"/>
      <c r="C36" s="54"/>
      <c r="D36" s="54"/>
      <c r="E36" s="47"/>
      <c r="F36" s="46"/>
      <c r="G36" s="48"/>
      <c r="H36" s="55"/>
      <c r="I36" s="55"/>
      <c r="J36" s="90"/>
      <c r="K36" s="90" t="e">
        <f t="shared" si="6"/>
        <v>#DIV/0!</v>
      </c>
      <c r="L36" s="91" t="str">
        <f t="shared" si="0"/>
        <v>E</v>
      </c>
      <c r="M36" s="92" t="str">
        <f t="shared" si="1"/>
        <v>E</v>
      </c>
      <c r="N36" s="92" t="str">
        <f t="shared" si="2"/>
        <v>E</v>
      </c>
      <c r="O36" s="49" t="str">
        <f t="shared" si="3"/>
        <v>E</v>
      </c>
      <c r="P36" s="50" t="str">
        <f t="shared" si="4"/>
        <v>E</v>
      </c>
      <c r="Q36" s="51" t="str">
        <f t="shared" si="7"/>
        <v>E</v>
      </c>
      <c r="R36" s="52">
        <f t="shared" si="5"/>
        <v>0</v>
      </c>
      <c r="S36" s="54"/>
      <c r="T36" s="53"/>
    </row>
    <row r="37" spans="1:20" s="57" customFormat="1" ht="15">
      <c r="A37" s="56" t="str">
        <f t="shared" si="8"/>
        <v> </v>
      </c>
      <c r="B37" s="53"/>
      <c r="C37" s="54"/>
      <c r="D37" s="54"/>
      <c r="E37" s="47"/>
      <c r="F37" s="46"/>
      <c r="G37" s="48"/>
      <c r="H37" s="55"/>
      <c r="I37" s="55"/>
      <c r="J37" s="90"/>
      <c r="K37" s="90" t="e">
        <f t="shared" si="6"/>
        <v>#DIV/0!</v>
      </c>
      <c r="L37" s="91" t="str">
        <f t="shared" si="0"/>
        <v>E</v>
      </c>
      <c r="M37" s="92" t="str">
        <f t="shared" si="1"/>
        <v>E</v>
      </c>
      <c r="N37" s="92" t="str">
        <f t="shared" si="2"/>
        <v>E</v>
      </c>
      <c r="O37" s="49" t="str">
        <f t="shared" si="3"/>
        <v>E</v>
      </c>
      <c r="P37" s="50" t="str">
        <f t="shared" si="4"/>
        <v>E</v>
      </c>
      <c r="Q37" s="51" t="str">
        <f t="shared" si="7"/>
        <v>E</v>
      </c>
      <c r="R37" s="52">
        <f t="shared" si="5"/>
        <v>0</v>
      </c>
      <c r="S37" s="54"/>
      <c r="T37" s="53"/>
    </row>
    <row r="38" spans="1:20" s="57" customFormat="1" ht="15">
      <c r="A38" s="56" t="str">
        <f t="shared" si="8"/>
        <v> </v>
      </c>
      <c r="B38" s="53"/>
      <c r="C38" s="54"/>
      <c r="D38" s="54"/>
      <c r="E38" s="47"/>
      <c r="F38" s="46"/>
      <c r="G38" s="48"/>
      <c r="H38" s="55"/>
      <c r="I38" s="55"/>
      <c r="J38" s="90"/>
      <c r="K38" s="90" t="e">
        <f t="shared" si="6"/>
        <v>#DIV/0!</v>
      </c>
      <c r="L38" s="91" t="str">
        <f t="shared" si="0"/>
        <v>E</v>
      </c>
      <c r="M38" s="92" t="str">
        <f t="shared" si="1"/>
        <v>E</v>
      </c>
      <c r="N38" s="92" t="str">
        <f t="shared" si="2"/>
        <v>E</v>
      </c>
      <c r="O38" s="49" t="str">
        <f t="shared" si="3"/>
        <v>E</v>
      </c>
      <c r="P38" s="50" t="str">
        <f t="shared" si="4"/>
        <v>E</v>
      </c>
      <c r="Q38" s="51" t="str">
        <f t="shared" si="7"/>
        <v>E</v>
      </c>
      <c r="R38" s="52">
        <f t="shared" si="5"/>
        <v>0</v>
      </c>
      <c r="S38" s="54"/>
      <c r="T38" s="53"/>
    </row>
    <row r="39" spans="1:20" s="57" customFormat="1" ht="15">
      <c r="A39" s="56" t="str">
        <f t="shared" si="8"/>
        <v> </v>
      </c>
      <c r="B39" s="53"/>
      <c r="C39" s="54"/>
      <c r="D39" s="54"/>
      <c r="E39" s="47"/>
      <c r="F39" s="46"/>
      <c r="G39" s="48"/>
      <c r="H39" s="55"/>
      <c r="I39" s="55"/>
      <c r="J39" s="90"/>
      <c r="K39" s="90" t="e">
        <f t="shared" si="6"/>
        <v>#DIV/0!</v>
      </c>
      <c r="L39" s="91" t="str">
        <f t="shared" si="0"/>
        <v>E</v>
      </c>
      <c r="M39" s="92" t="str">
        <f t="shared" si="1"/>
        <v>E</v>
      </c>
      <c r="N39" s="92" t="str">
        <f t="shared" si="2"/>
        <v>E</v>
      </c>
      <c r="O39" s="49" t="str">
        <f t="shared" si="3"/>
        <v>E</v>
      </c>
      <c r="P39" s="50" t="str">
        <f t="shared" si="4"/>
        <v>E</v>
      </c>
      <c r="Q39" s="51" t="str">
        <f t="shared" si="7"/>
        <v>E</v>
      </c>
      <c r="R39" s="52">
        <f t="shared" si="5"/>
        <v>0</v>
      </c>
      <c r="S39" s="54"/>
      <c r="T39" s="53"/>
    </row>
    <row r="40" spans="1:20" s="57" customFormat="1" ht="15">
      <c r="A40" s="56" t="str">
        <f t="shared" si="8"/>
        <v> </v>
      </c>
      <c r="B40" s="53"/>
      <c r="C40" s="54"/>
      <c r="D40" s="54"/>
      <c r="E40" s="47"/>
      <c r="F40" s="46"/>
      <c r="G40" s="48"/>
      <c r="H40" s="55"/>
      <c r="I40" s="55"/>
      <c r="J40" s="90"/>
      <c r="K40" s="90" t="e">
        <f t="shared" si="6"/>
        <v>#DIV/0!</v>
      </c>
      <c r="L40" s="91" t="str">
        <f t="shared" si="0"/>
        <v>E</v>
      </c>
      <c r="M40" s="92" t="str">
        <f t="shared" si="1"/>
        <v>E</v>
      </c>
      <c r="N40" s="92" t="str">
        <f t="shared" si="2"/>
        <v>E</v>
      </c>
      <c r="O40" s="49" t="str">
        <f t="shared" si="3"/>
        <v>E</v>
      </c>
      <c r="P40" s="50" t="str">
        <f t="shared" si="4"/>
        <v>E</v>
      </c>
      <c r="Q40" s="51" t="str">
        <f t="shared" si="7"/>
        <v>E</v>
      </c>
      <c r="R40" s="52">
        <f t="shared" si="5"/>
        <v>0</v>
      </c>
      <c r="S40" s="54"/>
      <c r="T40" s="53"/>
    </row>
    <row r="41" spans="1:20" s="57" customFormat="1" ht="15">
      <c r="A41" s="56" t="str">
        <f t="shared" si="8"/>
        <v> </v>
      </c>
      <c r="B41" s="53"/>
      <c r="C41" s="54"/>
      <c r="D41" s="54"/>
      <c r="E41" s="47"/>
      <c r="F41" s="46"/>
      <c r="G41" s="48"/>
      <c r="H41" s="55"/>
      <c r="I41" s="55"/>
      <c r="J41" s="90"/>
      <c r="K41" s="90" t="e">
        <f t="shared" si="6"/>
        <v>#DIV/0!</v>
      </c>
      <c r="L41" s="91" t="str">
        <f t="shared" si="0"/>
        <v>E</v>
      </c>
      <c r="M41" s="92" t="str">
        <f t="shared" si="1"/>
        <v>E</v>
      </c>
      <c r="N41" s="92" t="str">
        <f t="shared" si="2"/>
        <v>E</v>
      </c>
      <c r="O41" s="49" t="str">
        <f t="shared" si="3"/>
        <v>E</v>
      </c>
      <c r="P41" s="50" t="str">
        <f t="shared" si="4"/>
        <v>E</v>
      </c>
      <c r="Q41" s="51" t="str">
        <f t="shared" si="7"/>
        <v>E</v>
      </c>
      <c r="R41" s="52">
        <f t="shared" si="5"/>
        <v>0</v>
      </c>
      <c r="S41" s="54"/>
      <c r="T41" s="53"/>
    </row>
    <row r="42" spans="1:20" s="57" customFormat="1" ht="15">
      <c r="A42" s="56" t="str">
        <f t="shared" si="8"/>
        <v> </v>
      </c>
      <c r="B42" s="53"/>
      <c r="C42" s="54"/>
      <c r="D42" s="54"/>
      <c r="E42" s="47"/>
      <c r="F42" s="46"/>
      <c r="G42" s="48"/>
      <c r="H42" s="55"/>
      <c r="I42" s="55"/>
      <c r="J42" s="90"/>
      <c r="K42" s="90" t="e">
        <f t="shared" si="6"/>
        <v>#DIV/0!</v>
      </c>
      <c r="L42" s="91" t="str">
        <f t="shared" si="0"/>
        <v>E</v>
      </c>
      <c r="M42" s="92" t="str">
        <f t="shared" si="1"/>
        <v>E</v>
      </c>
      <c r="N42" s="92" t="str">
        <f t="shared" si="2"/>
        <v>E</v>
      </c>
      <c r="O42" s="49" t="str">
        <f t="shared" si="3"/>
        <v>E</v>
      </c>
      <c r="P42" s="50" t="str">
        <f t="shared" si="4"/>
        <v>E</v>
      </c>
      <c r="Q42" s="51" t="str">
        <f t="shared" si="7"/>
        <v>E</v>
      </c>
      <c r="R42" s="52">
        <f t="shared" si="5"/>
        <v>0</v>
      </c>
      <c r="S42" s="54"/>
      <c r="T42" s="53"/>
    </row>
    <row r="43" spans="1:20" s="57" customFormat="1" ht="15">
      <c r="A43" s="56" t="str">
        <f t="shared" si="8"/>
        <v> </v>
      </c>
      <c r="B43" s="53"/>
      <c r="C43" s="54"/>
      <c r="D43" s="54"/>
      <c r="E43" s="47"/>
      <c r="F43" s="46"/>
      <c r="G43" s="48"/>
      <c r="H43" s="55"/>
      <c r="I43" s="55"/>
      <c r="J43" s="90"/>
      <c r="K43" s="90" t="e">
        <f t="shared" si="6"/>
        <v>#DIV/0!</v>
      </c>
      <c r="L43" s="91" t="str">
        <f t="shared" si="0"/>
        <v>E</v>
      </c>
      <c r="M43" s="92" t="str">
        <f t="shared" si="1"/>
        <v>E</v>
      </c>
      <c r="N43" s="92" t="str">
        <f t="shared" si="2"/>
        <v>E</v>
      </c>
      <c r="O43" s="49" t="str">
        <f t="shared" si="3"/>
        <v>E</v>
      </c>
      <c r="P43" s="50" t="str">
        <f t="shared" si="4"/>
        <v>E</v>
      </c>
      <c r="Q43" s="51" t="str">
        <f t="shared" si="7"/>
        <v>E</v>
      </c>
      <c r="R43" s="52">
        <f t="shared" si="5"/>
        <v>0</v>
      </c>
      <c r="S43" s="54"/>
      <c r="T43" s="53"/>
    </row>
    <row r="44" spans="1:20" s="57" customFormat="1" ht="15">
      <c r="A44" s="56" t="str">
        <f t="shared" si="8"/>
        <v> </v>
      </c>
      <c r="B44" s="53"/>
      <c r="C44" s="54"/>
      <c r="D44" s="54"/>
      <c r="E44" s="47"/>
      <c r="F44" s="46"/>
      <c r="G44" s="48"/>
      <c r="H44" s="55"/>
      <c r="I44" s="55"/>
      <c r="J44" s="90"/>
      <c r="K44" s="90" t="e">
        <f t="shared" si="6"/>
        <v>#DIV/0!</v>
      </c>
      <c r="L44" s="91" t="str">
        <f t="shared" si="0"/>
        <v>E</v>
      </c>
      <c r="M44" s="92" t="str">
        <f t="shared" si="1"/>
        <v>E</v>
      </c>
      <c r="N44" s="92" t="str">
        <f t="shared" si="2"/>
        <v>E</v>
      </c>
      <c r="O44" s="49" t="str">
        <f t="shared" si="3"/>
        <v>E</v>
      </c>
      <c r="P44" s="50" t="str">
        <f t="shared" si="4"/>
        <v>E</v>
      </c>
      <c r="Q44" s="51" t="str">
        <f t="shared" si="7"/>
        <v>E</v>
      </c>
      <c r="R44" s="52">
        <f t="shared" si="5"/>
        <v>0</v>
      </c>
      <c r="S44" s="54"/>
      <c r="T44" s="53"/>
    </row>
    <row r="45" spans="1:20" s="57" customFormat="1" ht="15">
      <c r="A45" s="56" t="str">
        <f t="shared" si="8"/>
        <v> </v>
      </c>
      <c r="B45" s="53"/>
      <c r="C45" s="54"/>
      <c r="D45" s="54"/>
      <c r="E45" s="47"/>
      <c r="F45" s="46"/>
      <c r="G45" s="48"/>
      <c r="H45" s="55"/>
      <c r="I45" s="55"/>
      <c r="J45" s="90"/>
      <c r="K45" s="90" t="e">
        <f t="shared" si="6"/>
        <v>#DIV/0!</v>
      </c>
      <c r="L45" s="91" t="str">
        <f t="shared" si="0"/>
        <v>E</v>
      </c>
      <c r="M45" s="92" t="str">
        <f t="shared" si="1"/>
        <v>E</v>
      </c>
      <c r="N45" s="92" t="str">
        <f t="shared" si="2"/>
        <v>E</v>
      </c>
      <c r="O45" s="49" t="str">
        <f t="shared" si="3"/>
        <v>E</v>
      </c>
      <c r="P45" s="50" t="str">
        <f t="shared" si="4"/>
        <v>E</v>
      </c>
      <c r="Q45" s="51" t="str">
        <f t="shared" si="7"/>
        <v>E</v>
      </c>
      <c r="R45" s="52">
        <f t="shared" si="5"/>
        <v>0</v>
      </c>
      <c r="S45" s="54"/>
      <c r="T45" s="53"/>
    </row>
    <row r="46" spans="1:20" s="57" customFormat="1" ht="15">
      <c r="A46" s="56" t="str">
        <f t="shared" si="8"/>
        <v> </v>
      </c>
      <c r="B46" s="53"/>
      <c r="C46" s="54"/>
      <c r="D46" s="54"/>
      <c r="E46" s="47"/>
      <c r="F46" s="46"/>
      <c r="G46" s="48"/>
      <c r="H46" s="55"/>
      <c r="I46" s="55"/>
      <c r="J46" s="90"/>
      <c r="K46" s="90" t="e">
        <f t="shared" si="6"/>
        <v>#DIV/0!</v>
      </c>
      <c r="L46" s="91" t="str">
        <f t="shared" si="0"/>
        <v>E</v>
      </c>
      <c r="M46" s="92" t="str">
        <f t="shared" si="1"/>
        <v>E</v>
      </c>
      <c r="N46" s="92" t="str">
        <f t="shared" si="2"/>
        <v>E</v>
      </c>
      <c r="O46" s="49" t="str">
        <f t="shared" si="3"/>
        <v>E</v>
      </c>
      <c r="P46" s="50" t="str">
        <f t="shared" si="4"/>
        <v>E</v>
      </c>
      <c r="Q46" s="51" t="str">
        <f t="shared" si="7"/>
        <v>E</v>
      </c>
      <c r="R46" s="52">
        <f t="shared" si="5"/>
        <v>0</v>
      </c>
      <c r="S46" s="54"/>
      <c r="T46" s="53"/>
    </row>
    <row r="47" spans="1:20" s="57" customFormat="1" ht="15">
      <c r="A47" s="56" t="str">
        <f t="shared" si="8"/>
        <v> </v>
      </c>
      <c r="B47" s="53"/>
      <c r="C47" s="54"/>
      <c r="D47" s="54"/>
      <c r="E47" s="47"/>
      <c r="F47" s="46"/>
      <c r="G47" s="48"/>
      <c r="H47" s="55"/>
      <c r="I47" s="55"/>
      <c r="J47" s="90"/>
      <c r="K47" s="90" t="e">
        <f t="shared" si="6"/>
        <v>#DIV/0!</v>
      </c>
      <c r="L47" s="91" t="str">
        <f t="shared" si="0"/>
        <v>E</v>
      </c>
      <c r="M47" s="92" t="str">
        <f t="shared" si="1"/>
        <v>E</v>
      </c>
      <c r="N47" s="92" t="str">
        <f t="shared" si="2"/>
        <v>E</v>
      </c>
      <c r="O47" s="49" t="str">
        <f t="shared" si="3"/>
        <v>E</v>
      </c>
      <c r="P47" s="50" t="str">
        <f t="shared" si="4"/>
        <v>E</v>
      </c>
      <c r="Q47" s="51" t="str">
        <f t="shared" si="7"/>
        <v>E</v>
      </c>
      <c r="R47" s="52">
        <f t="shared" si="5"/>
        <v>0</v>
      </c>
      <c r="S47" s="54"/>
      <c r="T47" s="53"/>
    </row>
    <row r="48" spans="1:20" s="57" customFormat="1" ht="15">
      <c r="A48" s="56" t="str">
        <f t="shared" si="8"/>
        <v> </v>
      </c>
      <c r="B48" s="53"/>
      <c r="C48" s="54"/>
      <c r="D48" s="54"/>
      <c r="E48" s="47"/>
      <c r="F48" s="46"/>
      <c r="G48" s="48"/>
      <c r="H48" s="55"/>
      <c r="I48" s="55"/>
      <c r="J48" s="90"/>
      <c r="K48" s="90" t="e">
        <f t="shared" si="6"/>
        <v>#DIV/0!</v>
      </c>
      <c r="L48" s="91" t="str">
        <f t="shared" si="0"/>
        <v>E</v>
      </c>
      <c r="M48" s="92" t="str">
        <f t="shared" si="1"/>
        <v>E</v>
      </c>
      <c r="N48" s="92" t="str">
        <f t="shared" si="2"/>
        <v>E</v>
      </c>
      <c r="O48" s="49" t="str">
        <f t="shared" si="3"/>
        <v>E</v>
      </c>
      <c r="P48" s="50" t="str">
        <f t="shared" si="4"/>
        <v>E</v>
      </c>
      <c r="Q48" s="51" t="str">
        <f t="shared" si="7"/>
        <v>E</v>
      </c>
      <c r="R48" s="52">
        <f t="shared" si="5"/>
        <v>0</v>
      </c>
      <c r="S48" s="54"/>
      <c r="T48" s="53"/>
    </row>
    <row r="49" spans="1:20" s="57" customFormat="1" ht="15">
      <c r="A49" s="56" t="str">
        <f t="shared" si="8"/>
        <v> </v>
      </c>
      <c r="B49" s="53"/>
      <c r="C49" s="54"/>
      <c r="D49" s="54"/>
      <c r="E49" s="47"/>
      <c r="F49" s="46"/>
      <c r="G49" s="48"/>
      <c r="H49" s="55"/>
      <c r="I49" s="55"/>
      <c r="J49" s="90"/>
      <c r="K49" s="90" t="e">
        <f t="shared" si="6"/>
        <v>#DIV/0!</v>
      </c>
      <c r="L49" s="91" t="str">
        <f t="shared" si="0"/>
        <v>E</v>
      </c>
      <c r="M49" s="92" t="str">
        <f t="shared" si="1"/>
        <v>E</v>
      </c>
      <c r="N49" s="92" t="str">
        <f t="shared" si="2"/>
        <v>E</v>
      </c>
      <c r="O49" s="49" t="str">
        <f t="shared" si="3"/>
        <v>E</v>
      </c>
      <c r="P49" s="50" t="str">
        <f t="shared" si="4"/>
        <v>E</v>
      </c>
      <c r="Q49" s="51" t="str">
        <f t="shared" si="7"/>
        <v>E</v>
      </c>
      <c r="R49" s="52">
        <f t="shared" si="5"/>
        <v>0</v>
      </c>
      <c r="S49" s="54"/>
      <c r="T49" s="53"/>
    </row>
    <row r="50" spans="1:20" s="57" customFormat="1" ht="15">
      <c r="A50" s="56" t="str">
        <f t="shared" si="8"/>
        <v> </v>
      </c>
      <c r="B50" s="53"/>
      <c r="C50" s="54"/>
      <c r="D50" s="54"/>
      <c r="E50" s="47"/>
      <c r="F50" s="46"/>
      <c r="G50" s="48"/>
      <c r="H50" s="55"/>
      <c r="I50" s="55"/>
      <c r="J50" s="90"/>
      <c r="K50" s="90" t="e">
        <f t="shared" si="6"/>
        <v>#DIV/0!</v>
      </c>
      <c r="L50" s="91" t="str">
        <f t="shared" si="0"/>
        <v>E</v>
      </c>
      <c r="M50" s="92" t="str">
        <f t="shared" si="1"/>
        <v>E</v>
      </c>
      <c r="N50" s="92" t="str">
        <f t="shared" si="2"/>
        <v>E</v>
      </c>
      <c r="O50" s="49" t="str">
        <f t="shared" si="3"/>
        <v>E</v>
      </c>
      <c r="P50" s="50" t="str">
        <f t="shared" si="4"/>
        <v>E</v>
      </c>
      <c r="Q50" s="51" t="str">
        <f t="shared" si="7"/>
        <v>E</v>
      </c>
      <c r="R50" s="52">
        <f t="shared" si="5"/>
        <v>0</v>
      </c>
      <c r="S50" s="54"/>
      <c r="T50" s="53"/>
    </row>
    <row r="51" spans="1:20" s="57" customFormat="1" ht="15">
      <c r="A51" s="56" t="str">
        <f t="shared" si="8"/>
        <v> </v>
      </c>
      <c r="B51" s="53"/>
      <c r="C51" s="54"/>
      <c r="D51" s="54"/>
      <c r="E51" s="47"/>
      <c r="F51" s="46"/>
      <c r="G51" s="48"/>
      <c r="H51" s="55"/>
      <c r="I51" s="55"/>
      <c r="J51" s="90"/>
      <c r="K51" s="90" t="e">
        <f t="shared" si="6"/>
        <v>#DIV/0!</v>
      </c>
      <c r="L51" s="91" t="str">
        <f t="shared" si="0"/>
        <v>E</v>
      </c>
      <c r="M51" s="92" t="str">
        <f t="shared" si="1"/>
        <v>E</v>
      </c>
      <c r="N51" s="92" t="str">
        <f t="shared" si="2"/>
        <v>E</v>
      </c>
      <c r="O51" s="49" t="str">
        <f t="shared" si="3"/>
        <v>E</v>
      </c>
      <c r="P51" s="50" t="str">
        <f t="shared" si="4"/>
        <v>E</v>
      </c>
      <c r="Q51" s="51" t="str">
        <f t="shared" si="7"/>
        <v>E</v>
      </c>
      <c r="R51" s="52">
        <f t="shared" si="5"/>
        <v>0</v>
      </c>
      <c r="S51" s="54"/>
      <c r="T51" s="53"/>
    </row>
    <row r="52" spans="1:20" s="57" customFormat="1" ht="15">
      <c r="A52" s="56" t="str">
        <f t="shared" si="8"/>
        <v> </v>
      </c>
      <c r="B52" s="53"/>
      <c r="C52" s="54"/>
      <c r="D52" s="54"/>
      <c r="E52" s="47"/>
      <c r="F52" s="46"/>
      <c r="G52" s="48"/>
      <c r="H52" s="55"/>
      <c r="I52" s="55"/>
      <c r="J52" s="90"/>
      <c r="K52" s="90" t="e">
        <f t="shared" si="6"/>
        <v>#DIV/0!</v>
      </c>
      <c r="L52" s="91" t="str">
        <f t="shared" si="0"/>
        <v>E</v>
      </c>
      <c r="M52" s="92" t="str">
        <f t="shared" si="1"/>
        <v>E</v>
      </c>
      <c r="N52" s="92" t="str">
        <f t="shared" si="2"/>
        <v>E</v>
      </c>
      <c r="O52" s="49" t="str">
        <f t="shared" si="3"/>
        <v>E</v>
      </c>
      <c r="P52" s="50" t="str">
        <f t="shared" si="4"/>
        <v>E</v>
      </c>
      <c r="Q52" s="51" t="str">
        <f t="shared" si="7"/>
        <v>E</v>
      </c>
      <c r="R52" s="52">
        <f t="shared" si="5"/>
        <v>0</v>
      </c>
      <c r="S52" s="54"/>
      <c r="T52" s="53"/>
    </row>
    <row r="53" spans="1:20" s="57" customFormat="1" ht="15">
      <c r="A53" s="56" t="str">
        <f t="shared" si="8"/>
        <v> </v>
      </c>
      <c r="B53" s="53"/>
      <c r="C53" s="54"/>
      <c r="D53" s="54"/>
      <c r="E53" s="47"/>
      <c r="F53" s="46"/>
      <c r="G53" s="48"/>
      <c r="H53" s="55"/>
      <c r="I53" s="55"/>
      <c r="J53" s="90"/>
      <c r="K53" s="90" t="e">
        <f t="shared" si="6"/>
        <v>#DIV/0!</v>
      </c>
      <c r="L53" s="91" t="str">
        <f t="shared" si="0"/>
        <v>E</v>
      </c>
      <c r="M53" s="92" t="str">
        <f t="shared" si="1"/>
        <v>E</v>
      </c>
      <c r="N53" s="92" t="str">
        <f t="shared" si="2"/>
        <v>E</v>
      </c>
      <c r="O53" s="49" t="str">
        <f t="shared" si="3"/>
        <v>E</v>
      </c>
      <c r="P53" s="50" t="str">
        <f t="shared" si="4"/>
        <v>E</v>
      </c>
      <c r="Q53" s="51" t="str">
        <f t="shared" si="7"/>
        <v>E</v>
      </c>
      <c r="R53" s="52">
        <f t="shared" si="5"/>
        <v>0</v>
      </c>
      <c r="S53" s="54"/>
      <c r="T53" s="53"/>
    </row>
    <row r="54" spans="1:20" s="57" customFormat="1" ht="15">
      <c r="A54" s="56" t="str">
        <f t="shared" si="8"/>
        <v> </v>
      </c>
      <c r="B54" s="53"/>
      <c r="C54" s="54"/>
      <c r="D54" s="54"/>
      <c r="E54" s="47"/>
      <c r="F54" s="46"/>
      <c r="G54" s="48"/>
      <c r="H54" s="55"/>
      <c r="I54" s="55"/>
      <c r="J54" s="90"/>
      <c r="K54" s="90" t="e">
        <f t="shared" si="6"/>
        <v>#DIV/0!</v>
      </c>
      <c r="L54" s="91" t="str">
        <f t="shared" si="0"/>
        <v>E</v>
      </c>
      <c r="M54" s="92" t="str">
        <f t="shared" si="1"/>
        <v>E</v>
      </c>
      <c r="N54" s="92" t="str">
        <f t="shared" si="2"/>
        <v>E</v>
      </c>
      <c r="O54" s="49" t="str">
        <f t="shared" si="3"/>
        <v>E</v>
      </c>
      <c r="P54" s="50" t="str">
        <f t="shared" si="4"/>
        <v>E</v>
      </c>
      <c r="Q54" s="51" t="str">
        <f t="shared" si="7"/>
        <v>E</v>
      </c>
      <c r="R54" s="52">
        <f t="shared" si="5"/>
        <v>0</v>
      </c>
      <c r="S54" s="54"/>
      <c r="T54" s="53"/>
    </row>
    <row r="55" spans="1:20" s="57" customFormat="1" ht="15">
      <c r="A55" s="56" t="str">
        <f t="shared" si="8"/>
        <v> </v>
      </c>
      <c r="B55" s="53"/>
      <c r="C55" s="54"/>
      <c r="D55" s="54"/>
      <c r="E55" s="47"/>
      <c r="F55" s="46"/>
      <c r="G55" s="48"/>
      <c r="H55" s="55"/>
      <c r="I55" s="55"/>
      <c r="J55" s="90"/>
      <c r="K55" s="90" t="e">
        <f t="shared" si="6"/>
        <v>#DIV/0!</v>
      </c>
      <c r="L55" s="91" t="str">
        <f t="shared" si="0"/>
        <v>E</v>
      </c>
      <c r="M55" s="92" t="str">
        <f t="shared" si="1"/>
        <v>E</v>
      </c>
      <c r="N55" s="92" t="str">
        <f t="shared" si="2"/>
        <v>E</v>
      </c>
      <c r="O55" s="49" t="str">
        <f t="shared" si="3"/>
        <v>E</v>
      </c>
      <c r="P55" s="50" t="str">
        <f t="shared" si="4"/>
        <v>E</v>
      </c>
      <c r="Q55" s="51" t="str">
        <f t="shared" si="7"/>
        <v>E</v>
      </c>
      <c r="R55" s="52">
        <f t="shared" si="5"/>
        <v>0</v>
      </c>
      <c r="S55" s="54"/>
      <c r="T55" s="53"/>
    </row>
    <row r="56" spans="1:20" s="57" customFormat="1" ht="15">
      <c r="A56" s="56" t="str">
        <f t="shared" si="8"/>
        <v> </v>
      </c>
      <c r="B56" s="53"/>
      <c r="C56" s="54"/>
      <c r="D56" s="54"/>
      <c r="E56" s="47"/>
      <c r="F56" s="46"/>
      <c r="G56" s="48"/>
      <c r="H56" s="55"/>
      <c r="I56" s="55"/>
      <c r="J56" s="90"/>
      <c r="K56" s="90" t="e">
        <f t="shared" si="6"/>
        <v>#DIV/0!</v>
      </c>
      <c r="L56" s="91" t="str">
        <f t="shared" si="0"/>
        <v>E</v>
      </c>
      <c r="M56" s="92" t="str">
        <f t="shared" si="1"/>
        <v>E</v>
      </c>
      <c r="N56" s="92" t="str">
        <f t="shared" si="2"/>
        <v>E</v>
      </c>
      <c r="O56" s="49" t="str">
        <f t="shared" si="3"/>
        <v>E</v>
      </c>
      <c r="P56" s="50" t="str">
        <f t="shared" si="4"/>
        <v>E</v>
      </c>
      <c r="Q56" s="51" t="str">
        <f t="shared" si="7"/>
        <v>E</v>
      </c>
      <c r="R56" s="52">
        <f t="shared" si="5"/>
        <v>0</v>
      </c>
      <c r="S56" s="54"/>
      <c r="T56" s="53"/>
    </row>
    <row r="57" spans="1:20" s="57" customFormat="1" ht="15">
      <c r="A57" s="56" t="str">
        <f t="shared" si="8"/>
        <v> </v>
      </c>
      <c r="B57" s="53"/>
      <c r="C57" s="54"/>
      <c r="D57" s="54"/>
      <c r="E57" s="47"/>
      <c r="F57" s="46"/>
      <c r="G57" s="48"/>
      <c r="H57" s="55"/>
      <c r="I57" s="55"/>
      <c r="J57" s="90"/>
      <c r="K57" s="90" t="e">
        <f t="shared" si="6"/>
        <v>#DIV/0!</v>
      </c>
      <c r="L57" s="91" t="str">
        <f t="shared" si="0"/>
        <v>E</v>
      </c>
      <c r="M57" s="92" t="str">
        <f t="shared" si="1"/>
        <v>E</v>
      </c>
      <c r="N57" s="92" t="str">
        <f t="shared" si="2"/>
        <v>E</v>
      </c>
      <c r="O57" s="49" t="str">
        <f t="shared" si="3"/>
        <v>E</v>
      </c>
      <c r="P57" s="50" t="str">
        <f t="shared" si="4"/>
        <v>E</v>
      </c>
      <c r="Q57" s="51" t="str">
        <f t="shared" si="7"/>
        <v>E</v>
      </c>
      <c r="R57" s="52">
        <f t="shared" si="5"/>
        <v>0</v>
      </c>
      <c r="S57" s="54"/>
      <c r="T57" s="53"/>
    </row>
    <row r="58" spans="1:20" s="57" customFormat="1" ht="15">
      <c r="A58" s="56" t="str">
        <f t="shared" si="8"/>
        <v> </v>
      </c>
      <c r="B58" s="53"/>
      <c r="C58" s="54"/>
      <c r="D58" s="54"/>
      <c r="E58" s="47"/>
      <c r="F58" s="46"/>
      <c r="G58" s="48"/>
      <c r="H58" s="55"/>
      <c r="I58" s="55"/>
      <c r="J58" s="90"/>
      <c r="K58" s="90" t="e">
        <f t="shared" si="6"/>
        <v>#DIV/0!</v>
      </c>
      <c r="L58" s="91" t="str">
        <f t="shared" si="0"/>
        <v>E</v>
      </c>
      <c r="M58" s="92" t="str">
        <f t="shared" si="1"/>
        <v>E</v>
      </c>
      <c r="N58" s="92" t="str">
        <f t="shared" si="2"/>
        <v>E</v>
      </c>
      <c r="O58" s="49" t="str">
        <f t="shared" si="3"/>
        <v>E</v>
      </c>
      <c r="P58" s="50" t="str">
        <f t="shared" si="4"/>
        <v>E</v>
      </c>
      <c r="Q58" s="51" t="str">
        <f t="shared" si="7"/>
        <v>E</v>
      </c>
      <c r="R58" s="52">
        <f t="shared" si="5"/>
        <v>0</v>
      </c>
      <c r="S58" s="54"/>
      <c r="T58" s="53"/>
    </row>
    <row r="59" spans="1:20" s="57" customFormat="1" ht="15">
      <c r="A59" s="56" t="str">
        <f t="shared" si="8"/>
        <v> </v>
      </c>
      <c r="B59" s="53"/>
      <c r="C59" s="54"/>
      <c r="D59" s="54"/>
      <c r="E59" s="47"/>
      <c r="F59" s="46"/>
      <c r="G59" s="48"/>
      <c r="H59" s="55"/>
      <c r="I59" s="55"/>
      <c r="J59" s="90"/>
      <c r="K59" s="90" t="e">
        <f t="shared" si="6"/>
        <v>#DIV/0!</v>
      </c>
      <c r="L59" s="91" t="str">
        <f t="shared" si="0"/>
        <v>E</v>
      </c>
      <c r="M59" s="92" t="str">
        <f t="shared" si="1"/>
        <v>E</v>
      </c>
      <c r="N59" s="92" t="str">
        <f t="shared" si="2"/>
        <v>E</v>
      </c>
      <c r="O59" s="49" t="str">
        <f t="shared" si="3"/>
        <v>E</v>
      </c>
      <c r="P59" s="50" t="str">
        <f t="shared" si="4"/>
        <v>E</v>
      </c>
      <c r="Q59" s="51" t="str">
        <f t="shared" si="7"/>
        <v>E</v>
      </c>
      <c r="R59" s="52">
        <f t="shared" si="5"/>
        <v>0</v>
      </c>
      <c r="S59" s="54"/>
      <c r="T59" s="53"/>
    </row>
    <row r="60" spans="1:20" s="57" customFormat="1" ht="15">
      <c r="A60" s="56" t="str">
        <f t="shared" si="8"/>
        <v> </v>
      </c>
      <c r="B60" s="53"/>
      <c r="C60" s="54"/>
      <c r="D60" s="54"/>
      <c r="E60" s="47"/>
      <c r="F60" s="46"/>
      <c r="G60" s="48"/>
      <c r="H60" s="55"/>
      <c r="I60" s="55"/>
      <c r="J60" s="90"/>
      <c r="K60" s="90" t="e">
        <f t="shared" si="6"/>
        <v>#DIV/0!</v>
      </c>
      <c r="L60" s="91" t="str">
        <f t="shared" si="0"/>
        <v>E</v>
      </c>
      <c r="M60" s="92" t="str">
        <f t="shared" si="1"/>
        <v>E</v>
      </c>
      <c r="N60" s="92" t="str">
        <f t="shared" si="2"/>
        <v>E</v>
      </c>
      <c r="O60" s="49" t="str">
        <f t="shared" si="3"/>
        <v>E</v>
      </c>
      <c r="P60" s="50" t="str">
        <f t="shared" si="4"/>
        <v>E</v>
      </c>
      <c r="Q60" s="51" t="str">
        <f t="shared" si="7"/>
        <v>E</v>
      </c>
      <c r="R60" s="52">
        <f t="shared" si="5"/>
        <v>0</v>
      </c>
      <c r="S60" s="54"/>
      <c r="T60" s="53"/>
    </row>
    <row r="61" spans="1:20" s="57" customFormat="1" ht="15">
      <c r="A61" s="56" t="str">
        <f t="shared" si="8"/>
        <v> </v>
      </c>
      <c r="B61" s="53"/>
      <c r="C61" s="54"/>
      <c r="D61" s="54"/>
      <c r="E61" s="47"/>
      <c r="F61" s="46"/>
      <c r="G61" s="48"/>
      <c r="H61" s="55"/>
      <c r="I61" s="55"/>
      <c r="J61" s="90"/>
      <c r="K61" s="90" t="e">
        <f t="shared" si="6"/>
        <v>#DIV/0!</v>
      </c>
      <c r="L61" s="91" t="str">
        <f t="shared" si="0"/>
        <v>E</v>
      </c>
      <c r="M61" s="92" t="str">
        <f t="shared" si="1"/>
        <v>E</v>
      </c>
      <c r="N61" s="92" t="str">
        <f t="shared" si="2"/>
        <v>E</v>
      </c>
      <c r="O61" s="49" t="str">
        <f t="shared" si="3"/>
        <v>E</v>
      </c>
      <c r="P61" s="50" t="str">
        <f t="shared" si="4"/>
        <v>E</v>
      </c>
      <c r="Q61" s="51" t="str">
        <f t="shared" si="7"/>
        <v>E</v>
      </c>
      <c r="R61" s="52">
        <f t="shared" si="5"/>
        <v>0</v>
      </c>
      <c r="S61" s="54"/>
      <c r="T61" s="53"/>
    </row>
    <row r="62" spans="1:20" s="57" customFormat="1" ht="15">
      <c r="A62" s="56" t="str">
        <f t="shared" si="8"/>
        <v> </v>
      </c>
      <c r="B62" s="53"/>
      <c r="C62" s="54"/>
      <c r="D62" s="54"/>
      <c r="E62" s="47"/>
      <c r="F62" s="46"/>
      <c r="G62" s="48"/>
      <c r="H62" s="55"/>
      <c r="I62" s="55"/>
      <c r="J62" s="90"/>
      <c r="K62" s="90" t="e">
        <f t="shared" si="6"/>
        <v>#DIV/0!</v>
      </c>
      <c r="L62" s="91" t="str">
        <f t="shared" si="0"/>
        <v>E</v>
      </c>
      <c r="M62" s="92" t="str">
        <f t="shared" si="1"/>
        <v>E</v>
      </c>
      <c r="N62" s="92" t="str">
        <f t="shared" si="2"/>
        <v>E</v>
      </c>
      <c r="O62" s="49" t="str">
        <f t="shared" si="3"/>
        <v>E</v>
      </c>
      <c r="P62" s="50" t="str">
        <f t="shared" si="4"/>
        <v>E</v>
      </c>
      <c r="Q62" s="51" t="str">
        <f t="shared" si="7"/>
        <v>E</v>
      </c>
      <c r="R62" s="52">
        <f t="shared" si="5"/>
        <v>0</v>
      </c>
      <c r="S62" s="54"/>
      <c r="T62" s="53"/>
    </row>
    <row r="63" spans="1:20" s="57" customFormat="1" ht="15">
      <c r="A63" s="56" t="str">
        <f t="shared" si="8"/>
        <v> </v>
      </c>
      <c r="B63" s="53"/>
      <c r="C63" s="54"/>
      <c r="D63" s="54"/>
      <c r="E63" s="47"/>
      <c r="F63" s="46"/>
      <c r="G63" s="48"/>
      <c r="H63" s="55"/>
      <c r="I63" s="55"/>
      <c r="J63" s="90"/>
      <c r="K63" s="90" t="e">
        <f t="shared" si="6"/>
        <v>#DIV/0!</v>
      </c>
      <c r="L63" s="91" t="str">
        <f t="shared" si="0"/>
        <v>E</v>
      </c>
      <c r="M63" s="92" t="str">
        <f t="shared" si="1"/>
        <v>E</v>
      </c>
      <c r="N63" s="92" t="str">
        <f t="shared" si="2"/>
        <v>E</v>
      </c>
      <c r="O63" s="49" t="str">
        <f t="shared" si="3"/>
        <v>E</v>
      </c>
      <c r="P63" s="50" t="str">
        <f t="shared" si="4"/>
        <v>E</v>
      </c>
      <c r="Q63" s="51" t="str">
        <f t="shared" si="7"/>
        <v>E</v>
      </c>
      <c r="R63" s="52">
        <f t="shared" si="5"/>
        <v>0</v>
      </c>
      <c r="S63" s="54"/>
      <c r="T63" s="53"/>
    </row>
    <row r="64" spans="1:20" s="57" customFormat="1" ht="15">
      <c r="A64" s="56" t="str">
        <f t="shared" si="8"/>
        <v> </v>
      </c>
      <c r="B64" s="53"/>
      <c r="C64" s="54"/>
      <c r="D64" s="54"/>
      <c r="E64" s="47"/>
      <c r="F64" s="46"/>
      <c r="G64" s="48"/>
      <c r="H64" s="55"/>
      <c r="I64" s="55"/>
      <c r="J64" s="90"/>
      <c r="K64" s="90" t="e">
        <f t="shared" si="6"/>
        <v>#DIV/0!</v>
      </c>
      <c r="L64" s="91" t="str">
        <f t="shared" si="0"/>
        <v>E</v>
      </c>
      <c r="M64" s="92" t="str">
        <f t="shared" si="1"/>
        <v>E</v>
      </c>
      <c r="N64" s="92" t="str">
        <f t="shared" si="2"/>
        <v>E</v>
      </c>
      <c r="O64" s="49" t="str">
        <f t="shared" si="3"/>
        <v>E</v>
      </c>
      <c r="P64" s="50" t="str">
        <f t="shared" si="4"/>
        <v>E</v>
      </c>
      <c r="Q64" s="51" t="str">
        <f t="shared" si="7"/>
        <v>E</v>
      </c>
      <c r="R64" s="52">
        <f t="shared" si="5"/>
        <v>0</v>
      </c>
      <c r="S64" s="54"/>
      <c r="T64" s="53"/>
    </row>
    <row r="65" spans="1:20" s="57" customFormat="1" ht="15">
      <c r="A65" s="56" t="str">
        <f t="shared" si="8"/>
        <v> </v>
      </c>
      <c r="B65" s="53"/>
      <c r="C65" s="54"/>
      <c r="D65" s="54"/>
      <c r="E65" s="47"/>
      <c r="F65" s="46"/>
      <c r="G65" s="48"/>
      <c r="H65" s="55"/>
      <c r="I65" s="55"/>
      <c r="J65" s="90"/>
      <c r="K65" s="90" t="e">
        <f t="shared" si="6"/>
        <v>#DIV/0!</v>
      </c>
      <c r="L65" s="91" t="str">
        <f t="shared" si="0"/>
        <v>E</v>
      </c>
      <c r="M65" s="92" t="str">
        <f t="shared" si="1"/>
        <v>E</v>
      </c>
      <c r="N65" s="92" t="str">
        <f t="shared" si="2"/>
        <v>E</v>
      </c>
      <c r="O65" s="49" t="str">
        <f t="shared" si="3"/>
        <v>E</v>
      </c>
      <c r="P65" s="50" t="str">
        <f t="shared" si="4"/>
        <v>E</v>
      </c>
      <c r="Q65" s="51" t="str">
        <f t="shared" si="7"/>
        <v>E</v>
      </c>
      <c r="R65" s="52">
        <f t="shared" si="5"/>
        <v>0</v>
      </c>
      <c r="S65" s="54"/>
      <c r="T65" s="53"/>
    </row>
    <row r="66" spans="1:20" s="57" customFormat="1" ht="15">
      <c r="A66" s="56" t="str">
        <f t="shared" si="8"/>
        <v> </v>
      </c>
      <c r="B66" s="53"/>
      <c r="C66" s="54"/>
      <c r="D66" s="54"/>
      <c r="E66" s="47"/>
      <c r="F66" s="46"/>
      <c r="G66" s="48"/>
      <c r="H66" s="55"/>
      <c r="I66" s="55"/>
      <c r="J66" s="90"/>
      <c r="K66" s="90" t="e">
        <f t="shared" si="6"/>
        <v>#DIV/0!</v>
      </c>
      <c r="L66" s="91" t="str">
        <f t="shared" si="0"/>
        <v>E</v>
      </c>
      <c r="M66" s="92" t="str">
        <f t="shared" si="1"/>
        <v>E</v>
      </c>
      <c r="N66" s="92" t="str">
        <f t="shared" si="2"/>
        <v>E</v>
      </c>
      <c r="O66" s="49" t="str">
        <f t="shared" si="3"/>
        <v>E</v>
      </c>
      <c r="P66" s="50" t="str">
        <f t="shared" si="4"/>
        <v>E</v>
      </c>
      <c r="Q66" s="51" t="str">
        <f t="shared" si="7"/>
        <v>E</v>
      </c>
      <c r="R66" s="52">
        <f t="shared" si="5"/>
        <v>0</v>
      </c>
      <c r="S66" s="54"/>
      <c r="T66" s="53"/>
    </row>
    <row r="67" spans="1:20" s="57" customFormat="1" ht="15">
      <c r="A67" s="56" t="str">
        <f t="shared" si="8"/>
        <v> </v>
      </c>
      <c r="B67" s="53"/>
      <c r="C67" s="54"/>
      <c r="D67" s="54"/>
      <c r="E67" s="47"/>
      <c r="F67" s="46"/>
      <c r="G67" s="48"/>
      <c r="H67" s="55"/>
      <c r="I67" s="55"/>
      <c r="J67" s="90"/>
      <c r="K67" s="90" t="e">
        <f t="shared" si="6"/>
        <v>#DIV/0!</v>
      </c>
      <c r="L67" s="91" t="str">
        <f t="shared" si="0"/>
        <v>E</v>
      </c>
      <c r="M67" s="92" t="str">
        <f t="shared" si="1"/>
        <v>E</v>
      </c>
      <c r="N67" s="92" t="str">
        <f t="shared" si="2"/>
        <v>E</v>
      </c>
      <c r="O67" s="49" t="str">
        <f t="shared" si="3"/>
        <v>E</v>
      </c>
      <c r="P67" s="50" t="str">
        <f t="shared" si="4"/>
        <v>E</v>
      </c>
      <c r="Q67" s="51" t="str">
        <f t="shared" si="7"/>
        <v>E</v>
      </c>
      <c r="R67" s="52">
        <f t="shared" si="5"/>
        <v>0</v>
      </c>
      <c r="S67" s="54"/>
      <c r="T67" s="53"/>
    </row>
    <row r="68" spans="1:20" s="57" customFormat="1" ht="15">
      <c r="A68" s="56" t="str">
        <f t="shared" si="8"/>
        <v> </v>
      </c>
      <c r="B68" s="53"/>
      <c r="C68" s="54"/>
      <c r="D68" s="54"/>
      <c r="E68" s="47"/>
      <c r="F68" s="46"/>
      <c r="G68" s="48"/>
      <c r="H68" s="55"/>
      <c r="I68" s="55"/>
      <c r="J68" s="90"/>
      <c r="K68" s="90" t="e">
        <f t="shared" si="6"/>
        <v>#DIV/0!</v>
      </c>
      <c r="L68" s="91" t="str">
        <f t="shared" si="0"/>
        <v>E</v>
      </c>
      <c r="M68" s="92" t="str">
        <f t="shared" si="1"/>
        <v>E</v>
      </c>
      <c r="N68" s="92" t="str">
        <f t="shared" si="2"/>
        <v>E</v>
      </c>
      <c r="O68" s="49" t="str">
        <f t="shared" si="3"/>
        <v>E</v>
      </c>
      <c r="P68" s="50" t="str">
        <f t="shared" si="4"/>
        <v>E</v>
      </c>
      <c r="Q68" s="51" t="str">
        <f t="shared" si="7"/>
        <v>E</v>
      </c>
      <c r="R68" s="52">
        <f t="shared" si="5"/>
        <v>0</v>
      </c>
      <c r="S68" s="54"/>
      <c r="T68" s="53"/>
    </row>
    <row r="69" spans="1:20" s="57" customFormat="1" ht="15">
      <c r="A69" s="56" t="str">
        <f t="shared" si="8"/>
        <v> </v>
      </c>
      <c r="B69" s="53"/>
      <c r="C69" s="54"/>
      <c r="D69" s="54"/>
      <c r="E69" s="47"/>
      <c r="F69" s="46"/>
      <c r="G69" s="48"/>
      <c r="H69" s="55"/>
      <c r="I69" s="55"/>
      <c r="J69" s="90"/>
      <c r="K69" s="90" t="e">
        <f t="shared" si="6"/>
        <v>#DIV/0!</v>
      </c>
      <c r="L69" s="91" t="str">
        <f t="shared" si="0"/>
        <v>E</v>
      </c>
      <c r="M69" s="92" t="str">
        <f t="shared" si="1"/>
        <v>E</v>
      </c>
      <c r="N69" s="92" t="str">
        <f t="shared" si="2"/>
        <v>E</v>
      </c>
      <c r="O69" s="49" t="str">
        <f t="shared" si="3"/>
        <v>E</v>
      </c>
      <c r="P69" s="50" t="str">
        <f t="shared" si="4"/>
        <v>E</v>
      </c>
      <c r="Q69" s="51" t="str">
        <f t="shared" si="7"/>
        <v>E</v>
      </c>
      <c r="R69" s="52">
        <f t="shared" si="5"/>
        <v>0</v>
      </c>
      <c r="S69" s="54"/>
      <c r="T69" s="53"/>
    </row>
    <row r="70" spans="1:20" s="57" customFormat="1" ht="15">
      <c r="A70" s="56" t="str">
        <f t="shared" si="8"/>
        <v> </v>
      </c>
      <c r="B70" s="53"/>
      <c r="C70" s="54"/>
      <c r="D70" s="54"/>
      <c r="E70" s="47"/>
      <c r="F70" s="46"/>
      <c r="G70" s="48"/>
      <c r="H70" s="55"/>
      <c r="I70" s="55"/>
      <c r="J70" s="90"/>
      <c r="K70" s="90" t="e">
        <f t="shared" si="6"/>
        <v>#DIV/0!</v>
      </c>
      <c r="L70" s="91" t="str">
        <f t="shared" si="0"/>
        <v>E</v>
      </c>
      <c r="M70" s="92" t="str">
        <f t="shared" si="1"/>
        <v>E</v>
      </c>
      <c r="N70" s="92" t="str">
        <f t="shared" si="2"/>
        <v>E</v>
      </c>
      <c r="O70" s="49" t="str">
        <f t="shared" si="3"/>
        <v>E</v>
      </c>
      <c r="P70" s="50" t="str">
        <f t="shared" si="4"/>
        <v>E</v>
      </c>
      <c r="Q70" s="51" t="str">
        <f t="shared" si="7"/>
        <v>E</v>
      </c>
      <c r="R70" s="52">
        <f t="shared" si="5"/>
        <v>0</v>
      </c>
      <c r="S70" s="54"/>
      <c r="T70" s="53"/>
    </row>
    <row r="71" spans="1:20" s="57" customFormat="1" ht="15">
      <c r="A71" s="56" t="str">
        <f t="shared" si="8"/>
        <v> </v>
      </c>
      <c r="B71" s="53"/>
      <c r="C71" s="54"/>
      <c r="D71" s="54"/>
      <c r="E71" s="47"/>
      <c r="F71" s="46"/>
      <c r="G71" s="48"/>
      <c r="H71" s="55"/>
      <c r="I71" s="55"/>
      <c r="J71" s="90"/>
      <c r="K71" s="90" t="e">
        <f t="shared" si="6"/>
        <v>#DIV/0!</v>
      </c>
      <c r="L71" s="91" t="str">
        <f t="shared" si="0"/>
        <v>E</v>
      </c>
      <c r="M71" s="92" t="str">
        <f t="shared" si="1"/>
        <v>E</v>
      </c>
      <c r="N71" s="92" t="str">
        <f t="shared" si="2"/>
        <v>E</v>
      </c>
      <c r="O71" s="49" t="str">
        <f t="shared" si="3"/>
        <v>E</v>
      </c>
      <c r="P71" s="50" t="str">
        <f t="shared" si="4"/>
        <v>E</v>
      </c>
      <c r="Q71" s="51" t="str">
        <f t="shared" si="7"/>
        <v>E</v>
      </c>
      <c r="R71" s="52">
        <f t="shared" si="5"/>
        <v>0</v>
      </c>
      <c r="S71" s="54"/>
      <c r="T71" s="53"/>
    </row>
    <row r="72" spans="1:20" s="57" customFormat="1" ht="15">
      <c r="A72" s="56" t="str">
        <f t="shared" si="8"/>
        <v> </v>
      </c>
      <c r="B72" s="53"/>
      <c r="C72" s="54"/>
      <c r="D72" s="54"/>
      <c r="E72" s="47"/>
      <c r="F72" s="46"/>
      <c r="G72" s="48"/>
      <c r="H72" s="55"/>
      <c r="I72" s="55"/>
      <c r="J72" s="90"/>
      <c r="K72" s="90" t="e">
        <f t="shared" si="6"/>
        <v>#DIV/0!</v>
      </c>
      <c r="L72" s="91" t="str">
        <f t="shared" si="0"/>
        <v>E</v>
      </c>
      <c r="M72" s="92" t="str">
        <f t="shared" si="1"/>
        <v>E</v>
      </c>
      <c r="N72" s="92" t="str">
        <f t="shared" si="2"/>
        <v>E</v>
      </c>
      <c r="O72" s="49" t="str">
        <f t="shared" si="3"/>
        <v>E</v>
      </c>
      <c r="P72" s="50" t="str">
        <f t="shared" si="4"/>
        <v>E</v>
      </c>
      <c r="Q72" s="51" t="str">
        <f t="shared" si="7"/>
        <v>E</v>
      </c>
      <c r="R72" s="52">
        <f t="shared" si="5"/>
        <v>0</v>
      </c>
      <c r="S72" s="54"/>
      <c r="T72" s="53"/>
    </row>
    <row r="73" spans="1:20" s="57" customFormat="1" ht="15">
      <c r="A73" s="56" t="str">
        <f t="shared" si="8"/>
        <v> </v>
      </c>
      <c r="B73" s="53"/>
      <c r="C73" s="54"/>
      <c r="D73" s="54"/>
      <c r="E73" s="47"/>
      <c r="F73" s="46"/>
      <c r="G73" s="48"/>
      <c r="H73" s="55"/>
      <c r="I73" s="55"/>
      <c r="J73" s="90"/>
      <c r="K73" s="90" t="e">
        <f t="shared" si="6"/>
        <v>#DIV/0!</v>
      </c>
      <c r="L73" s="91" t="str">
        <f t="shared" si="0"/>
        <v>E</v>
      </c>
      <c r="M73" s="92" t="str">
        <f t="shared" si="1"/>
        <v>E</v>
      </c>
      <c r="N73" s="92" t="str">
        <f t="shared" si="2"/>
        <v>E</v>
      </c>
      <c r="O73" s="49" t="str">
        <f t="shared" si="3"/>
        <v>E</v>
      </c>
      <c r="P73" s="50" t="str">
        <f t="shared" si="4"/>
        <v>E</v>
      </c>
      <c r="Q73" s="51" t="str">
        <f t="shared" si="7"/>
        <v>E</v>
      </c>
      <c r="R73" s="52">
        <f t="shared" si="5"/>
        <v>0</v>
      </c>
      <c r="S73" s="54"/>
      <c r="T73" s="53"/>
    </row>
    <row r="74" spans="1:20" s="57" customFormat="1" ht="15">
      <c r="A74" s="56" t="str">
        <f t="shared" si="8"/>
        <v> </v>
      </c>
      <c r="B74" s="53"/>
      <c r="C74" s="54"/>
      <c r="D74" s="54"/>
      <c r="E74" s="47"/>
      <c r="F74" s="46"/>
      <c r="G74" s="48"/>
      <c r="H74" s="55"/>
      <c r="I74" s="55"/>
      <c r="J74" s="90"/>
      <c r="K74" s="90" t="e">
        <f t="shared" si="6"/>
        <v>#DIV/0!</v>
      </c>
      <c r="L74" s="91" t="str">
        <f t="shared" si="0"/>
        <v>E</v>
      </c>
      <c r="M74" s="92" t="str">
        <f t="shared" si="1"/>
        <v>E</v>
      </c>
      <c r="N74" s="92" t="str">
        <f t="shared" si="2"/>
        <v>E</v>
      </c>
      <c r="O74" s="49" t="str">
        <f t="shared" si="3"/>
        <v>E</v>
      </c>
      <c r="P74" s="50" t="str">
        <f t="shared" si="4"/>
        <v>E</v>
      </c>
      <c r="Q74" s="51" t="str">
        <f t="shared" si="7"/>
        <v>E</v>
      </c>
      <c r="R74" s="52">
        <f t="shared" si="5"/>
        <v>0</v>
      </c>
      <c r="S74" s="54"/>
      <c r="T74" s="53"/>
    </row>
    <row r="75" spans="1:20" s="57" customFormat="1" ht="15">
      <c r="A75" s="56" t="str">
        <f t="shared" si="8"/>
        <v> </v>
      </c>
      <c r="B75" s="53"/>
      <c r="C75" s="54"/>
      <c r="D75" s="54"/>
      <c r="E75" s="47"/>
      <c r="F75" s="46"/>
      <c r="G75" s="48"/>
      <c r="H75" s="55"/>
      <c r="I75" s="55"/>
      <c r="J75" s="90"/>
      <c r="K75" s="90" t="e">
        <f t="shared" si="6"/>
        <v>#DIV/0!</v>
      </c>
      <c r="L75" s="91" t="str">
        <f aca="true" t="shared" si="9" ref="L75:L138">IF(OR((J75="E"),(J75&gt;$J$4),(I75&gt;=$H$7),ISBLANK(J75)),"E",I75*5+H75*5)</f>
        <v>E</v>
      </c>
      <c r="M75" s="92" t="str">
        <f aca="true" t="shared" si="10" ref="M75:M138">IF(OR((J75="E"),(J75&gt;$J$4),(I75&gt;=$H$7),ISBLANK(J75)),"E",IF((J75&lt;$J$3),0,J75-$J$3))</f>
        <v>E</v>
      </c>
      <c r="N75" s="92" t="str">
        <f aca="true" t="shared" si="11" ref="N75:N138">IF(OR((J75="E"),(J75&gt;$J$4),(I75&gt;=$H$7),ISBLANK(J75)),"E",SUM(L75:M75))</f>
        <v>E</v>
      </c>
      <c r="O75" s="49" t="str">
        <f aca="true" t="shared" si="12" ref="O75:O138">IF(N75="E","E",IF(ISNUMBER(N75),IF(N75&lt;=5.99,"V",IF(N75&lt;=15.99,"SG",IF(N75&lt;=25.99,"G","o.B.")))))</f>
        <v>E</v>
      </c>
      <c r="P75" s="50" t="str">
        <f aca="true" t="shared" si="13" ref="P75:P138">IF(Q75="E","E",RANK(Q75,$Q$11:$Q$200,0))</f>
        <v>E</v>
      </c>
      <c r="Q75" s="51" t="str">
        <f t="shared" si="7"/>
        <v>E</v>
      </c>
      <c r="R75" s="52">
        <f aca="true" t="shared" si="14" ref="R75:R138">H75+I75</f>
        <v>0</v>
      </c>
      <c r="S75" s="54"/>
      <c r="T75" s="53"/>
    </row>
    <row r="76" spans="1:20" s="57" customFormat="1" ht="15">
      <c r="A76" s="56" t="str">
        <f aca="true" t="shared" si="15" ref="A76:A107">IF(ISBLANK(B76)," ",ROW()-10)</f>
        <v> </v>
      </c>
      <c r="B76" s="53"/>
      <c r="C76" s="54"/>
      <c r="D76" s="54"/>
      <c r="E76" s="47"/>
      <c r="F76" s="46"/>
      <c r="G76" s="48"/>
      <c r="H76" s="55"/>
      <c r="I76" s="55"/>
      <c r="J76" s="90"/>
      <c r="K76" s="90" t="e">
        <f aca="true" t="shared" si="16" ref="K76:K139">SUM($G$4/J76)</f>
        <v>#DIV/0!</v>
      </c>
      <c r="L76" s="91" t="str">
        <f t="shared" si="9"/>
        <v>E</v>
      </c>
      <c r="M76" s="92" t="str">
        <f t="shared" si="10"/>
        <v>E</v>
      </c>
      <c r="N76" s="92" t="str">
        <f t="shared" si="11"/>
        <v>E</v>
      </c>
      <c r="O76" s="49" t="str">
        <f t="shared" si="12"/>
        <v>E</v>
      </c>
      <c r="P76" s="50" t="str">
        <f t="shared" si="13"/>
        <v>E</v>
      </c>
      <c r="Q76" s="51" t="str">
        <f aca="true" t="shared" si="17" ref="Q76:Q139">IF(N76="E","E",RANK(N76,$N$11:$N$200,0)+0.01*RANK(R76,$R$11:$R$200,0)+0.0001*RANK(J76,$J$11:$J$200,0))</f>
        <v>E</v>
      </c>
      <c r="R76" s="52">
        <f t="shared" si="14"/>
        <v>0</v>
      </c>
      <c r="S76" s="54"/>
      <c r="T76" s="53"/>
    </row>
    <row r="77" spans="1:20" s="57" customFormat="1" ht="15">
      <c r="A77" s="56" t="str">
        <f t="shared" si="15"/>
        <v> </v>
      </c>
      <c r="B77" s="53"/>
      <c r="C77" s="54"/>
      <c r="D77" s="54"/>
      <c r="E77" s="47"/>
      <c r="F77" s="46"/>
      <c r="G77" s="48"/>
      <c r="H77" s="55"/>
      <c r="I77" s="55"/>
      <c r="J77" s="90"/>
      <c r="K77" s="90" t="e">
        <f t="shared" si="16"/>
        <v>#DIV/0!</v>
      </c>
      <c r="L77" s="91" t="str">
        <f t="shared" si="9"/>
        <v>E</v>
      </c>
      <c r="M77" s="92" t="str">
        <f t="shared" si="10"/>
        <v>E</v>
      </c>
      <c r="N77" s="92" t="str">
        <f t="shared" si="11"/>
        <v>E</v>
      </c>
      <c r="O77" s="49" t="str">
        <f t="shared" si="12"/>
        <v>E</v>
      </c>
      <c r="P77" s="50" t="str">
        <f t="shared" si="13"/>
        <v>E</v>
      </c>
      <c r="Q77" s="51" t="str">
        <f t="shared" si="17"/>
        <v>E</v>
      </c>
      <c r="R77" s="52">
        <f t="shared" si="14"/>
        <v>0</v>
      </c>
      <c r="S77" s="54"/>
      <c r="T77" s="53"/>
    </row>
    <row r="78" spans="1:20" s="57" customFormat="1" ht="15">
      <c r="A78" s="56" t="str">
        <f t="shared" si="15"/>
        <v> </v>
      </c>
      <c r="B78" s="53"/>
      <c r="C78" s="54"/>
      <c r="D78" s="54"/>
      <c r="E78" s="47"/>
      <c r="F78" s="46"/>
      <c r="G78" s="48"/>
      <c r="H78" s="55"/>
      <c r="I78" s="55"/>
      <c r="J78" s="90"/>
      <c r="K78" s="90" t="e">
        <f t="shared" si="16"/>
        <v>#DIV/0!</v>
      </c>
      <c r="L78" s="91" t="str">
        <f t="shared" si="9"/>
        <v>E</v>
      </c>
      <c r="M78" s="92" t="str">
        <f t="shared" si="10"/>
        <v>E</v>
      </c>
      <c r="N78" s="92" t="str">
        <f t="shared" si="11"/>
        <v>E</v>
      </c>
      <c r="O78" s="49" t="str">
        <f t="shared" si="12"/>
        <v>E</v>
      </c>
      <c r="P78" s="50" t="str">
        <f t="shared" si="13"/>
        <v>E</v>
      </c>
      <c r="Q78" s="51" t="str">
        <f t="shared" si="17"/>
        <v>E</v>
      </c>
      <c r="R78" s="52">
        <f t="shared" si="14"/>
        <v>0</v>
      </c>
      <c r="S78" s="54"/>
      <c r="T78" s="53"/>
    </row>
    <row r="79" spans="1:20" s="57" customFormat="1" ht="15">
      <c r="A79" s="56" t="str">
        <f t="shared" si="15"/>
        <v> </v>
      </c>
      <c r="B79" s="53"/>
      <c r="C79" s="54"/>
      <c r="D79" s="54"/>
      <c r="E79" s="47"/>
      <c r="F79" s="46"/>
      <c r="G79" s="48"/>
      <c r="H79" s="55"/>
      <c r="I79" s="55"/>
      <c r="J79" s="90"/>
      <c r="K79" s="90" t="e">
        <f t="shared" si="16"/>
        <v>#DIV/0!</v>
      </c>
      <c r="L79" s="91" t="str">
        <f t="shared" si="9"/>
        <v>E</v>
      </c>
      <c r="M79" s="92" t="str">
        <f t="shared" si="10"/>
        <v>E</v>
      </c>
      <c r="N79" s="92" t="str">
        <f t="shared" si="11"/>
        <v>E</v>
      </c>
      <c r="O79" s="49" t="str">
        <f t="shared" si="12"/>
        <v>E</v>
      </c>
      <c r="P79" s="50" t="str">
        <f t="shared" si="13"/>
        <v>E</v>
      </c>
      <c r="Q79" s="51" t="str">
        <f t="shared" si="17"/>
        <v>E</v>
      </c>
      <c r="R79" s="52">
        <f t="shared" si="14"/>
        <v>0</v>
      </c>
      <c r="S79" s="54"/>
      <c r="T79" s="53"/>
    </row>
    <row r="80" spans="1:20" s="57" customFormat="1" ht="15">
      <c r="A80" s="56" t="str">
        <f t="shared" si="15"/>
        <v> </v>
      </c>
      <c r="B80" s="53"/>
      <c r="C80" s="54"/>
      <c r="D80" s="54"/>
      <c r="E80" s="47"/>
      <c r="F80" s="46"/>
      <c r="G80" s="48"/>
      <c r="H80" s="55"/>
      <c r="I80" s="55"/>
      <c r="J80" s="90"/>
      <c r="K80" s="90" t="e">
        <f t="shared" si="16"/>
        <v>#DIV/0!</v>
      </c>
      <c r="L80" s="91" t="str">
        <f t="shared" si="9"/>
        <v>E</v>
      </c>
      <c r="M80" s="92" t="str">
        <f t="shared" si="10"/>
        <v>E</v>
      </c>
      <c r="N80" s="92" t="str">
        <f t="shared" si="11"/>
        <v>E</v>
      </c>
      <c r="O80" s="49" t="str">
        <f t="shared" si="12"/>
        <v>E</v>
      </c>
      <c r="P80" s="50" t="str">
        <f t="shared" si="13"/>
        <v>E</v>
      </c>
      <c r="Q80" s="51" t="str">
        <f t="shared" si="17"/>
        <v>E</v>
      </c>
      <c r="R80" s="52">
        <f t="shared" si="14"/>
        <v>0</v>
      </c>
      <c r="S80" s="54"/>
      <c r="T80" s="53"/>
    </row>
    <row r="81" spans="1:20" s="57" customFormat="1" ht="15">
      <c r="A81" s="56" t="str">
        <f t="shared" si="15"/>
        <v> </v>
      </c>
      <c r="B81" s="53"/>
      <c r="C81" s="54"/>
      <c r="D81" s="54"/>
      <c r="E81" s="47"/>
      <c r="F81" s="46"/>
      <c r="G81" s="48"/>
      <c r="H81" s="55"/>
      <c r="I81" s="55"/>
      <c r="J81" s="90"/>
      <c r="K81" s="90" t="e">
        <f t="shared" si="16"/>
        <v>#DIV/0!</v>
      </c>
      <c r="L81" s="91" t="str">
        <f t="shared" si="9"/>
        <v>E</v>
      </c>
      <c r="M81" s="92" t="str">
        <f t="shared" si="10"/>
        <v>E</v>
      </c>
      <c r="N81" s="92" t="str">
        <f t="shared" si="11"/>
        <v>E</v>
      </c>
      <c r="O81" s="49" t="str">
        <f t="shared" si="12"/>
        <v>E</v>
      </c>
      <c r="P81" s="50" t="str">
        <f t="shared" si="13"/>
        <v>E</v>
      </c>
      <c r="Q81" s="51" t="str">
        <f t="shared" si="17"/>
        <v>E</v>
      </c>
      <c r="R81" s="52">
        <f t="shared" si="14"/>
        <v>0</v>
      </c>
      <c r="S81" s="54"/>
      <c r="T81" s="53"/>
    </row>
    <row r="82" spans="1:20" s="57" customFormat="1" ht="15">
      <c r="A82" s="56" t="str">
        <f t="shared" si="15"/>
        <v> </v>
      </c>
      <c r="B82" s="53"/>
      <c r="C82" s="54"/>
      <c r="D82" s="54"/>
      <c r="E82" s="47"/>
      <c r="F82" s="46"/>
      <c r="G82" s="48"/>
      <c r="H82" s="55"/>
      <c r="I82" s="55"/>
      <c r="J82" s="90"/>
      <c r="K82" s="90" t="e">
        <f t="shared" si="16"/>
        <v>#DIV/0!</v>
      </c>
      <c r="L82" s="91" t="str">
        <f t="shared" si="9"/>
        <v>E</v>
      </c>
      <c r="M82" s="92" t="str">
        <f t="shared" si="10"/>
        <v>E</v>
      </c>
      <c r="N82" s="92" t="str">
        <f t="shared" si="11"/>
        <v>E</v>
      </c>
      <c r="O82" s="49" t="str">
        <f t="shared" si="12"/>
        <v>E</v>
      </c>
      <c r="P82" s="50" t="str">
        <f t="shared" si="13"/>
        <v>E</v>
      </c>
      <c r="Q82" s="51" t="str">
        <f t="shared" si="17"/>
        <v>E</v>
      </c>
      <c r="R82" s="52">
        <f t="shared" si="14"/>
        <v>0</v>
      </c>
      <c r="S82" s="54"/>
      <c r="T82" s="53"/>
    </row>
    <row r="83" spans="1:20" s="57" customFormat="1" ht="15">
      <c r="A83" s="56" t="str">
        <f t="shared" si="15"/>
        <v> </v>
      </c>
      <c r="B83" s="53"/>
      <c r="C83" s="54"/>
      <c r="D83" s="54"/>
      <c r="E83" s="47"/>
      <c r="F83" s="46"/>
      <c r="G83" s="48"/>
      <c r="H83" s="55"/>
      <c r="I83" s="55"/>
      <c r="J83" s="90"/>
      <c r="K83" s="90" t="e">
        <f t="shared" si="16"/>
        <v>#DIV/0!</v>
      </c>
      <c r="L83" s="91" t="str">
        <f t="shared" si="9"/>
        <v>E</v>
      </c>
      <c r="M83" s="92" t="str">
        <f t="shared" si="10"/>
        <v>E</v>
      </c>
      <c r="N83" s="92" t="str">
        <f t="shared" si="11"/>
        <v>E</v>
      </c>
      <c r="O83" s="49" t="str">
        <f t="shared" si="12"/>
        <v>E</v>
      </c>
      <c r="P83" s="50" t="str">
        <f t="shared" si="13"/>
        <v>E</v>
      </c>
      <c r="Q83" s="51" t="str">
        <f t="shared" si="17"/>
        <v>E</v>
      </c>
      <c r="R83" s="52">
        <f t="shared" si="14"/>
        <v>0</v>
      </c>
      <c r="S83" s="54"/>
      <c r="T83" s="53"/>
    </row>
    <row r="84" spans="1:20" s="57" customFormat="1" ht="15">
      <c r="A84" s="56" t="str">
        <f t="shared" si="15"/>
        <v> </v>
      </c>
      <c r="B84" s="53"/>
      <c r="C84" s="54"/>
      <c r="D84" s="54"/>
      <c r="E84" s="47"/>
      <c r="F84" s="46"/>
      <c r="G84" s="48"/>
      <c r="H84" s="55"/>
      <c r="I84" s="55"/>
      <c r="J84" s="90"/>
      <c r="K84" s="90" t="e">
        <f t="shared" si="16"/>
        <v>#DIV/0!</v>
      </c>
      <c r="L84" s="91" t="str">
        <f t="shared" si="9"/>
        <v>E</v>
      </c>
      <c r="M84" s="92" t="str">
        <f t="shared" si="10"/>
        <v>E</v>
      </c>
      <c r="N84" s="92" t="str">
        <f t="shared" si="11"/>
        <v>E</v>
      </c>
      <c r="O84" s="49" t="str">
        <f t="shared" si="12"/>
        <v>E</v>
      </c>
      <c r="P84" s="50" t="str">
        <f t="shared" si="13"/>
        <v>E</v>
      </c>
      <c r="Q84" s="51" t="str">
        <f t="shared" si="17"/>
        <v>E</v>
      </c>
      <c r="R84" s="52">
        <f t="shared" si="14"/>
        <v>0</v>
      </c>
      <c r="S84" s="54"/>
      <c r="T84" s="53"/>
    </row>
    <row r="85" spans="1:20" s="57" customFormat="1" ht="15">
      <c r="A85" s="56" t="str">
        <f t="shared" si="15"/>
        <v> </v>
      </c>
      <c r="B85" s="53"/>
      <c r="C85" s="54"/>
      <c r="D85" s="54"/>
      <c r="E85" s="47"/>
      <c r="F85" s="46"/>
      <c r="G85" s="48"/>
      <c r="H85" s="55"/>
      <c r="I85" s="55"/>
      <c r="J85" s="90"/>
      <c r="K85" s="90" t="e">
        <f t="shared" si="16"/>
        <v>#DIV/0!</v>
      </c>
      <c r="L85" s="91" t="str">
        <f t="shared" si="9"/>
        <v>E</v>
      </c>
      <c r="M85" s="92" t="str">
        <f t="shared" si="10"/>
        <v>E</v>
      </c>
      <c r="N85" s="92" t="str">
        <f t="shared" si="11"/>
        <v>E</v>
      </c>
      <c r="O85" s="49" t="str">
        <f t="shared" si="12"/>
        <v>E</v>
      </c>
      <c r="P85" s="50" t="str">
        <f t="shared" si="13"/>
        <v>E</v>
      </c>
      <c r="Q85" s="51" t="str">
        <f t="shared" si="17"/>
        <v>E</v>
      </c>
      <c r="R85" s="52">
        <f t="shared" si="14"/>
        <v>0</v>
      </c>
      <c r="S85" s="54"/>
      <c r="T85" s="53"/>
    </row>
    <row r="86" spans="1:20" s="57" customFormat="1" ht="15">
      <c r="A86" s="56" t="str">
        <f t="shared" si="15"/>
        <v> </v>
      </c>
      <c r="B86" s="53"/>
      <c r="C86" s="54"/>
      <c r="D86" s="54"/>
      <c r="E86" s="47"/>
      <c r="F86" s="46"/>
      <c r="G86" s="48"/>
      <c r="H86" s="55"/>
      <c r="I86" s="55"/>
      <c r="J86" s="90"/>
      <c r="K86" s="90" t="e">
        <f t="shared" si="16"/>
        <v>#DIV/0!</v>
      </c>
      <c r="L86" s="91" t="str">
        <f t="shared" si="9"/>
        <v>E</v>
      </c>
      <c r="M86" s="92" t="str">
        <f t="shared" si="10"/>
        <v>E</v>
      </c>
      <c r="N86" s="92" t="str">
        <f t="shared" si="11"/>
        <v>E</v>
      </c>
      <c r="O86" s="49" t="str">
        <f t="shared" si="12"/>
        <v>E</v>
      </c>
      <c r="P86" s="50" t="str">
        <f t="shared" si="13"/>
        <v>E</v>
      </c>
      <c r="Q86" s="51" t="str">
        <f t="shared" si="17"/>
        <v>E</v>
      </c>
      <c r="R86" s="52">
        <f t="shared" si="14"/>
        <v>0</v>
      </c>
      <c r="S86" s="54"/>
      <c r="T86" s="53"/>
    </row>
    <row r="87" spans="1:20" s="57" customFormat="1" ht="15">
      <c r="A87" s="56" t="str">
        <f t="shared" si="15"/>
        <v> </v>
      </c>
      <c r="B87" s="53"/>
      <c r="C87" s="54"/>
      <c r="D87" s="54"/>
      <c r="E87" s="47"/>
      <c r="F87" s="46"/>
      <c r="G87" s="48"/>
      <c r="H87" s="55"/>
      <c r="I87" s="55"/>
      <c r="J87" s="90"/>
      <c r="K87" s="90" t="e">
        <f t="shared" si="16"/>
        <v>#DIV/0!</v>
      </c>
      <c r="L87" s="91" t="str">
        <f t="shared" si="9"/>
        <v>E</v>
      </c>
      <c r="M87" s="92" t="str">
        <f t="shared" si="10"/>
        <v>E</v>
      </c>
      <c r="N87" s="92" t="str">
        <f t="shared" si="11"/>
        <v>E</v>
      </c>
      <c r="O87" s="49" t="str">
        <f t="shared" si="12"/>
        <v>E</v>
      </c>
      <c r="P87" s="50" t="str">
        <f t="shared" si="13"/>
        <v>E</v>
      </c>
      <c r="Q87" s="51" t="str">
        <f t="shared" si="17"/>
        <v>E</v>
      </c>
      <c r="R87" s="52">
        <f t="shared" si="14"/>
        <v>0</v>
      </c>
      <c r="S87" s="54"/>
      <c r="T87" s="53"/>
    </row>
    <row r="88" spans="1:20" s="57" customFormat="1" ht="15">
      <c r="A88" s="56" t="str">
        <f t="shared" si="15"/>
        <v> </v>
      </c>
      <c r="B88" s="53"/>
      <c r="C88" s="54"/>
      <c r="D88" s="54"/>
      <c r="E88" s="47"/>
      <c r="F88" s="46"/>
      <c r="G88" s="48"/>
      <c r="H88" s="55"/>
      <c r="I88" s="55"/>
      <c r="J88" s="90"/>
      <c r="K88" s="90" t="e">
        <f t="shared" si="16"/>
        <v>#DIV/0!</v>
      </c>
      <c r="L88" s="91" t="str">
        <f t="shared" si="9"/>
        <v>E</v>
      </c>
      <c r="M88" s="92" t="str">
        <f t="shared" si="10"/>
        <v>E</v>
      </c>
      <c r="N88" s="92" t="str">
        <f t="shared" si="11"/>
        <v>E</v>
      </c>
      <c r="O88" s="49" t="str">
        <f t="shared" si="12"/>
        <v>E</v>
      </c>
      <c r="P88" s="50" t="str">
        <f t="shared" si="13"/>
        <v>E</v>
      </c>
      <c r="Q88" s="51" t="str">
        <f t="shared" si="17"/>
        <v>E</v>
      </c>
      <c r="R88" s="52">
        <f t="shared" si="14"/>
        <v>0</v>
      </c>
      <c r="S88" s="54"/>
      <c r="T88" s="53"/>
    </row>
    <row r="89" spans="1:20" s="57" customFormat="1" ht="15">
      <c r="A89" s="56" t="str">
        <f t="shared" si="15"/>
        <v> </v>
      </c>
      <c r="B89" s="53"/>
      <c r="C89" s="54"/>
      <c r="D89" s="54"/>
      <c r="E89" s="47"/>
      <c r="F89" s="46"/>
      <c r="G89" s="48"/>
      <c r="H89" s="55"/>
      <c r="I89" s="55"/>
      <c r="J89" s="90"/>
      <c r="K89" s="90" t="e">
        <f t="shared" si="16"/>
        <v>#DIV/0!</v>
      </c>
      <c r="L89" s="91" t="str">
        <f t="shared" si="9"/>
        <v>E</v>
      </c>
      <c r="M89" s="92" t="str">
        <f t="shared" si="10"/>
        <v>E</v>
      </c>
      <c r="N89" s="92" t="str">
        <f t="shared" si="11"/>
        <v>E</v>
      </c>
      <c r="O89" s="49" t="str">
        <f t="shared" si="12"/>
        <v>E</v>
      </c>
      <c r="P89" s="50" t="str">
        <f t="shared" si="13"/>
        <v>E</v>
      </c>
      <c r="Q89" s="51" t="str">
        <f t="shared" si="17"/>
        <v>E</v>
      </c>
      <c r="R89" s="52">
        <f t="shared" si="14"/>
        <v>0</v>
      </c>
      <c r="S89" s="54"/>
      <c r="T89" s="53"/>
    </row>
    <row r="90" spans="1:20" s="57" customFormat="1" ht="15">
      <c r="A90" s="56" t="str">
        <f t="shared" si="15"/>
        <v> </v>
      </c>
      <c r="B90" s="53"/>
      <c r="C90" s="54"/>
      <c r="D90" s="54"/>
      <c r="E90" s="47"/>
      <c r="F90" s="46"/>
      <c r="G90" s="48"/>
      <c r="H90" s="55"/>
      <c r="I90" s="55"/>
      <c r="J90" s="90"/>
      <c r="K90" s="90" t="e">
        <f t="shared" si="16"/>
        <v>#DIV/0!</v>
      </c>
      <c r="L90" s="91" t="str">
        <f t="shared" si="9"/>
        <v>E</v>
      </c>
      <c r="M90" s="92" t="str">
        <f t="shared" si="10"/>
        <v>E</v>
      </c>
      <c r="N90" s="92" t="str">
        <f t="shared" si="11"/>
        <v>E</v>
      </c>
      <c r="O90" s="49" t="str">
        <f t="shared" si="12"/>
        <v>E</v>
      </c>
      <c r="P90" s="50" t="str">
        <f t="shared" si="13"/>
        <v>E</v>
      </c>
      <c r="Q90" s="51" t="str">
        <f t="shared" si="17"/>
        <v>E</v>
      </c>
      <c r="R90" s="52">
        <f t="shared" si="14"/>
        <v>0</v>
      </c>
      <c r="S90" s="54"/>
      <c r="T90" s="53"/>
    </row>
    <row r="91" spans="1:20" s="57" customFormat="1" ht="15">
      <c r="A91" s="56" t="str">
        <f t="shared" si="15"/>
        <v> </v>
      </c>
      <c r="B91" s="53"/>
      <c r="C91" s="54"/>
      <c r="D91" s="54"/>
      <c r="E91" s="47"/>
      <c r="F91" s="46"/>
      <c r="G91" s="48"/>
      <c r="H91" s="55"/>
      <c r="I91" s="55"/>
      <c r="J91" s="90"/>
      <c r="K91" s="90" t="e">
        <f t="shared" si="16"/>
        <v>#DIV/0!</v>
      </c>
      <c r="L91" s="91" t="str">
        <f t="shared" si="9"/>
        <v>E</v>
      </c>
      <c r="M91" s="92" t="str">
        <f t="shared" si="10"/>
        <v>E</v>
      </c>
      <c r="N91" s="92" t="str">
        <f t="shared" si="11"/>
        <v>E</v>
      </c>
      <c r="O91" s="49" t="str">
        <f t="shared" si="12"/>
        <v>E</v>
      </c>
      <c r="P91" s="50" t="str">
        <f t="shared" si="13"/>
        <v>E</v>
      </c>
      <c r="Q91" s="51" t="str">
        <f t="shared" si="17"/>
        <v>E</v>
      </c>
      <c r="R91" s="52">
        <f t="shared" si="14"/>
        <v>0</v>
      </c>
      <c r="S91" s="54"/>
      <c r="T91" s="53"/>
    </row>
    <row r="92" spans="1:20" s="57" customFormat="1" ht="15">
      <c r="A92" s="56" t="str">
        <f t="shared" si="15"/>
        <v> </v>
      </c>
      <c r="B92" s="53"/>
      <c r="C92" s="54"/>
      <c r="D92" s="54"/>
      <c r="E92" s="47"/>
      <c r="F92" s="46"/>
      <c r="G92" s="48"/>
      <c r="H92" s="55"/>
      <c r="I92" s="55"/>
      <c r="J92" s="90"/>
      <c r="K92" s="90" t="e">
        <f t="shared" si="16"/>
        <v>#DIV/0!</v>
      </c>
      <c r="L92" s="91" t="str">
        <f t="shared" si="9"/>
        <v>E</v>
      </c>
      <c r="M92" s="92" t="str">
        <f t="shared" si="10"/>
        <v>E</v>
      </c>
      <c r="N92" s="92" t="str">
        <f t="shared" si="11"/>
        <v>E</v>
      </c>
      <c r="O92" s="49" t="str">
        <f t="shared" si="12"/>
        <v>E</v>
      </c>
      <c r="P92" s="50" t="str">
        <f t="shared" si="13"/>
        <v>E</v>
      </c>
      <c r="Q92" s="51" t="str">
        <f t="shared" si="17"/>
        <v>E</v>
      </c>
      <c r="R92" s="52">
        <f t="shared" si="14"/>
        <v>0</v>
      </c>
      <c r="S92" s="54"/>
      <c r="T92" s="53"/>
    </row>
    <row r="93" spans="1:20" s="57" customFormat="1" ht="15">
      <c r="A93" s="56" t="str">
        <f t="shared" si="15"/>
        <v> </v>
      </c>
      <c r="B93" s="53"/>
      <c r="C93" s="54"/>
      <c r="D93" s="54"/>
      <c r="E93" s="47"/>
      <c r="F93" s="46"/>
      <c r="G93" s="48"/>
      <c r="H93" s="55"/>
      <c r="I93" s="55"/>
      <c r="J93" s="90"/>
      <c r="K93" s="90" t="e">
        <f t="shared" si="16"/>
        <v>#DIV/0!</v>
      </c>
      <c r="L93" s="91" t="str">
        <f t="shared" si="9"/>
        <v>E</v>
      </c>
      <c r="M93" s="92" t="str">
        <f t="shared" si="10"/>
        <v>E</v>
      </c>
      <c r="N93" s="92" t="str">
        <f t="shared" si="11"/>
        <v>E</v>
      </c>
      <c r="O93" s="49" t="str">
        <f t="shared" si="12"/>
        <v>E</v>
      </c>
      <c r="P93" s="50" t="str">
        <f t="shared" si="13"/>
        <v>E</v>
      </c>
      <c r="Q93" s="51" t="str">
        <f t="shared" si="17"/>
        <v>E</v>
      </c>
      <c r="R93" s="52">
        <f t="shared" si="14"/>
        <v>0</v>
      </c>
      <c r="S93" s="54"/>
      <c r="T93" s="53"/>
    </row>
    <row r="94" spans="1:20" s="57" customFormat="1" ht="15">
      <c r="A94" s="56" t="str">
        <f t="shared" si="15"/>
        <v> </v>
      </c>
      <c r="B94" s="53"/>
      <c r="C94" s="54"/>
      <c r="D94" s="54"/>
      <c r="E94" s="47"/>
      <c r="F94" s="46"/>
      <c r="G94" s="48"/>
      <c r="H94" s="55"/>
      <c r="I94" s="55"/>
      <c r="J94" s="90"/>
      <c r="K94" s="90" t="e">
        <f t="shared" si="16"/>
        <v>#DIV/0!</v>
      </c>
      <c r="L94" s="91" t="str">
        <f t="shared" si="9"/>
        <v>E</v>
      </c>
      <c r="M94" s="92" t="str">
        <f t="shared" si="10"/>
        <v>E</v>
      </c>
      <c r="N94" s="92" t="str">
        <f t="shared" si="11"/>
        <v>E</v>
      </c>
      <c r="O94" s="49" t="str">
        <f t="shared" si="12"/>
        <v>E</v>
      </c>
      <c r="P94" s="50" t="str">
        <f t="shared" si="13"/>
        <v>E</v>
      </c>
      <c r="Q94" s="51" t="str">
        <f t="shared" si="17"/>
        <v>E</v>
      </c>
      <c r="R94" s="52">
        <f t="shared" si="14"/>
        <v>0</v>
      </c>
      <c r="S94" s="54"/>
      <c r="T94" s="53"/>
    </row>
    <row r="95" spans="1:20" s="57" customFormat="1" ht="15">
      <c r="A95" s="56" t="str">
        <f t="shared" si="15"/>
        <v> </v>
      </c>
      <c r="B95" s="53"/>
      <c r="C95" s="54"/>
      <c r="D95" s="54"/>
      <c r="E95" s="47"/>
      <c r="F95" s="46"/>
      <c r="G95" s="48"/>
      <c r="H95" s="55"/>
      <c r="I95" s="55"/>
      <c r="J95" s="90"/>
      <c r="K95" s="90" t="e">
        <f t="shared" si="16"/>
        <v>#DIV/0!</v>
      </c>
      <c r="L95" s="91" t="str">
        <f t="shared" si="9"/>
        <v>E</v>
      </c>
      <c r="M95" s="92" t="str">
        <f t="shared" si="10"/>
        <v>E</v>
      </c>
      <c r="N95" s="92" t="str">
        <f t="shared" si="11"/>
        <v>E</v>
      </c>
      <c r="O95" s="49" t="str">
        <f t="shared" si="12"/>
        <v>E</v>
      </c>
      <c r="P95" s="50" t="str">
        <f t="shared" si="13"/>
        <v>E</v>
      </c>
      <c r="Q95" s="51" t="str">
        <f t="shared" si="17"/>
        <v>E</v>
      </c>
      <c r="R95" s="52">
        <f t="shared" si="14"/>
        <v>0</v>
      </c>
      <c r="S95" s="54"/>
      <c r="T95" s="53"/>
    </row>
    <row r="96" spans="1:20" s="57" customFormat="1" ht="15">
      <c r="A96" s="56" t="str">
        <f t="shared" si="15"/>
        <v> </v>
      </c>
      <c r="B96" s="53"/>
      <c r="C96" s="54"/>
      <c r="D96" s="54"/>
      <c r="E96" s="47"/>
      <c r="F96" s="46"/>
      <c r="G96" s="48"/>
      <c r="H96" s="55"/>
      <c r="I96" s="55"/>
      <c r="J96" s="90"/>
      <c r="K96" s="90" t="e">
        <f t="shared" si="16"/>
        <v>#DIV/0!</v>
      </c>
      <c r="L96" s="91" t="str">
        <f t="shared" si="9"/>
        <v>E</v>
      </c>
      <c r="M96" s="92" t="str">
        <f t="shared" si="10"/>
        <v>E</v>
      </c>
      <c r="N96" s="92" t="str">
        <f t="shared" si="11"/>
        <v>E</v>
      </c>
      <c r="O96" s="49" t="str">
        <f t="shared" si="12"/>
        <v>E</v>
      </c>
      <c r="P96" s="50" t="str">
        <f t="shared" si="13"/>
        <v>E</v>
      </c>
      <c r="Q96" s="51" t="str">
        <f t="shared" si="17"/>
        <v>E</v>
      </c>
      <c r="R96" s="52">
        <f t="shared" si="14"/>
        <v>0</v>
      </c>
      <c r="S96" s="54"/>
      <c r="T96" s="53"/>
    </row>
    <row r="97" spans="1:20" s="57" customFormat="1" ht="15">
      <c r="A97" s="56" t="str">
        <f t="shared" si="15"/>
        <v> </v>
      </c>
      <c r="B97" s="53"/>
      <c r="C97" s="54"/>
      <c r="D97" s="54"/>
      <c r="E97" s="47"/>
      <c r="F97" s="46"/>
      <c r="G97" s="48"/>
      <c r="H97" s="55"/>
      <c r="I97" s="55"/>
      <c r="J97" s="90"/>
      <c r="K97" s="90" t="e">
        <f t="shared" si="16"/>
        <v>#DIV/0!</v>
      </c>
      <c r="L97" s="91" t="str">
        <f t="shared" si="9"/>
        <v>E</v>
      </c>
      <c r="M97" s="92" t="str">
        <f t="shared" si="10"/>
        <v>E</v>
      </c>
      <c r="N97" s="92" t="str">
        <f t="shared" si="11"/>
        <v>E</v>
      </c>
      <c r="O97" s="49" t="str">
        <f t="shared" si="12"/>
        <v>E</v>
      </c>
      <c r="P97" s="50" t="str">
        <f t="shared" si="13"/>
        <v>E</v>
      </c>
      <c r="Q97" s="51" t="str">
        <f t="shared" si="17"/>
        <v>E</v>
      </c>
      <c r="R97" s="52">
        <f t="shared" si="14"/>
        <v>0</v>
      </c>
      <c r="S97" s="54"/>
      <c r="T97" s="53"/>
    </row>
    <row r="98" spans="1:20" s="57" customFormat="1" ht="15">
      <c r="A98" s="56" t="str">
        <f t="shared" si="15"/>
        <v> </v>
      </c>
      <c r="B98" s="53"/>
      <c r="C98" s="54"/>
      <c r="D98" s="54"/>
      <c r="E98" s="47"/>
      <c r="F98" s="46"/>
      <c r="G98" s="48"/>
      <c r="H98" s="55"/>
      <c r="I98" s="55"/>
      <c r="J98" s="90"/>
      <c r="K98" s="90" t="e">
        <f t="shared" si="16"/>
        <v>#DIV/0!</v>
      </c>
      <c r="L98" s="91" t="str">
        <f t="shared" si="9"/>
        <v>E</v>
      </c>
      <c r="M98" s="92" t="str">
        <f t="shared" si="10"/>
        <v>E</v>
      </c>
      <c r="N98" s="92" t="str">
        <f t="shared" si="11"/>
        <v>E</v>
      </c>
      <c r="O98" s="49" t="str">
        <f t="shared" si="12"/>
        <v>E</v>
      </c>
      <c r="P98" s="50" t="str">
        <f t="shared" si="13"/>
        <v>E</v>
      </c>
      <c r="Q98" s="51" t="str">
        <f t="shared" si="17"/>
        <v>E</v>
      </c>
      <c r="R98" s="52">
        <f t="shared" si="14"/>
        <v>0</v>
      </c>
      <c r="S98" s="54"/>
      <c r="T98" s="53"/>
    </row>
    <row r="99" spans="1:20" s="57" customFormat="1" ht="15">
      <c r="A99" s="56" t="str">
        <f t="shared" si="15"/>
        <v> </v>
      </c>
      <c r="B99" s="53"/>
      <c r="C99" s="54"/>
      <c r="D99" s="54"/>
      <c r="E99" s="47"/>
      <c r="F99" s="46"/>
      <c r="G99" s="48"/>
      <c r="H99" s="55"/>
      <c r="I99" s="55"/>
      <c r="J99" s="90"/>
      <c r="K99" s="90" t="e">
        <f t="shared" si="16"/>
        <v>#DIV/0!</v>
      </c>
      <c r="L99" s="91" t="str">
        <f t="shared" si="9"/>
        <v>E</v>
      </c>
      <c r="M99" s="92" t="str">
        <f t="shared" si="10"/>
        <v>E</v>
      </c>
      <c r="N99" s="92" t="str">
        <f t="shared" si="11"/>
        <v>E</v>
      </c>
      <c r="O99" s="49" t="str">
        <f t="shared" si="12"/>
        <v>E</v>
      </c>
      <c r="P99" s="50" t="str">
        <f t="shared" si="13"/>
        <v>E</v>
      </c>
      <c r="Q99" s="51" t="str">
        <f t="shared" si="17"/>
        <v>E</v>
      </c>
      <c r="R99" s="52">
        <f t="shared" si="14"/>
        <v>0</v>
      </c>
      <c r="S99" s="54"/>
      <c r="T99" s="53"/>
    </row>
    <row r="100" spans="1:20" s="57" customFormat="1" ht="15">
      <c r="A100" s="56" t="str">
        <f t="shared" si="15"/>
        <v> </v>
      </c>
      <c r="B100" s="53"/>
      <c r="C100" s="54"/>
      <c r="D100" s="54"/>
      <c r="E100" s="47"/>
      <c r="F100" s="46"/>
      <c r="G100" s="48"/>
      <c r="H100" s="55"/>
      <c r="I100" s="55"/>
      <c r="J100" s="90"/>
      <c r="K100" s="90" t="e">
        <f t="shared" si="16"/>
        <v>#DIV/0!</v>
      </c>
      <c r="L100" s="91" t="str">
        <f t="shared" si="9"/>
        <v>E</v>
      </c>
      <c r="M100" s="92" t="str">
        <f t="shared" si="10"/>
        <v>E</v>
      </c>
      <c r="N100" s="92" t="str">
        <f t="shared" si="11"/>
        <v>E</v>
      </c>
      <c r="O100" s="49" t="str">
        <f t="shared" si="12"/>
        <v>E</v>
      </c>
      <c r="P100" s="50" t="str">
        <f t="shared" si="13"/>
        <v>E</v>
      </c>
      <c r="Q100" s="51" t="str">
        <f t="shared" si="17"/>
        <v>E</v>
      </c>
      <c r="R100" s="52">
        <f t="shared" si="14"/>
        <v>0</v>
      </c>
      <c r="S100" s="54"/>
      <c r="T100" s="53"/>
    </row>
    <row r="101" spans="1:20" s="57" customFormat="1" ht="15">
      <c r="A101" s="56" t="str">
        <f t="shared" si="15"/>
        <v> </v>
      </c>
      <c r="B101" s="53"/>
      <c r="C101" s="54"/>
      <c r="D101" s="54"/>
      <c r="E101" s="47"/>
      <c r="F101" s="46"/>
      <c r="G101" s="48"/>
      <c r="H101" s="55"/>
      <c r="I101" s="55"/>
      <c r="J101" s="90"/>
      <c r="K101" s="90" t="e">
        <f t="shared" si="16"/>
        <v>#DIV/0!</v>
      </c>
      <c r="L101" s="91" t="str">
        <f t="shared" si="9"/>
        <v>E</v>
      </c>
      <c r="M101" s="92" t="str">
        <f t="shared" si="10"/>
        <v>E</v>
      </c>
      <c r="N101" s="92" t="str">
        <f t="shared" si="11"/>
        <v>E</v>
      </c>
      <c r="O101" s="49" t="str">
        <f t="shared" si="12"/>
        <v>E</v>
      </c>
      <c r="P101" s="50" t="str">
        <f t="shared" si="13"/>
        <v>E</v>
      </c>
      <c r="Q101" s="51" t="str">
        <f t="shared" si="17"/>
        <v>E</v>
      </c>
      <c r="R101" s="52">
        <f t="shared" si="14"/>
        <v>0</v>
      </c>
      <c r="S101" s="54"/>
      <c r="T101" s="53"/>
    </row>
    <row r="102" spans="1:20" s="57" customFormat="1" ht="15">
      <c r="A102" s="56" t="str">
        <f t="shared" si="15"/>
        <v> </v>
      </c>
      <c r="B102" s="53"/>
      <c r="C102" s="54"/>
      <c r="D102" s="54"/>
      <c r="E102" s="47"/>
      <c r="F102" s="46"/>
      <c r="G102" s="48"/>
      <c r="H102" s="55"/>
      <c r="I102" s="55"/>
      <c r="J102" s="90"/>
      <c r="K102" s="90" t="e">
        <f t="shared" si="16"/>
        <v>#DIV/0!</v>
      </c>
      <c r="L102" s="91" t="str">
        <f t="shared" si="9"/>
        <v>E</v>
      </c>
      <c r="M102" s="92" t="str">
        <f t="shared" si="10"/>
        <v>E</v>
      </c>
      <c r="N102" s="92" t="str">
        <f t="shared" si="11"/>
        <v>E</v>
      </c>
      <c r="O102" s="49" t="str">
        <f t="shared" si="12"/>
        <v>E</v>
      </c>
      <c r="P102" s="50" t="str">
        <f t="shared" si="13"/>
        <v>E</v>
      </c>
      <c r="Q102" s="51" t="str">
        <f t="shared" si="17"/>
        <v>E</v>
      </c>
      <c r="R102" s="52">
        <f t="shared" si="14"/>
        <v>0</v>
      </c>
      <c r="S102" s="54"/>
      <c r="T102" s="53"/>
    </row>
    <row r="103" spans="1:20" s="57" customFormat="1" ht="15">
      <c r="A103" s="56" t="str">
        <f t="shared" si="15"/>
        <v> </v>
      </c>
      <c r="B103" s="53"/>
      <c r="C103" s="54"/>
      <c r="D103" s="54"/>
      <c r="E103" s="47"/>
      <c r="F103" s="46"/>
      <c r="G103" s="48"/>
      <c r="H103" s="55"/>
      <c r="I103" s="55"/>
      <c r="J103" s="90"/>
      <c r="K103" s="90" t="e">
        <f t="shared" si="16"/>
        <v>#DIV/0!</v>
      </c>
      <c r="L103" s="91" t="str">
        <f t="shared" si="9"/>
        <v>E</v>
      </c>
      <c r="M103" s="92" t="str">
        <f t="shared" si="10"/>
        <v>E</v>
      </c>
      <c r="N103" s="92" t="str">
        <f t="shared" si="11"/>
        <v>E</v>
      </c>
      <c r="O103" s="49" t="str">
        <f t="shared" si="12"/>
        <v>E</v>
      </c>
      <c r="P103" s="50" t="str">
        <f t="shared" si="13"/>
        <v>E</v>
      </c>
      <c r="Q103" s="51" t="str">
        <f t="shared" si="17"/>
        <v>E</v>
      </c>
      <c r="R103" s="52">
        <f t="shared" si="14"/>
        <v>0</v>
      </c>
      <c r="S103" s="54"/>
      <c r="T103" s="53"/>
    </row>
    <row r="104" spans="1:20" s="57" customFormat="1" ht="15">
      <c r="A104" s="56" t="str">
        <f t="shared" si="15"/>
        <v> </v>
      </c>
      <c r="B104" s="53"/>
      <c r="C104" s="54"/>
      <c r="D104" s="54"/>
      <c r="E104" s="47"/>
      <c r="F104" s="46"/>
      <c r="G104" s="48"/>
      <c r="H104" s="55"/>
      <c r="I104" s="55"/>
      <c r="J104" s="90"/>
      <c r="K104" s="90" t="e">
        <f t="shared" si="16"/>
        <v>#DIV/0!</v>
      </c>
      <c r="L104" s="91" t="str">
        <f t="shared" si="9"/>
        <v>E</v>
      </c>
      <c r="M104" s="92" t="str">
        <f t="shared" si="10"/>
        <v>E</v>
      </c>
      <c r="N104" s="92" t="str">
        <f t="shared" si="11"/>
        <v>E</v>
      </c>
      <c r="O104" s="49" t="str">
        <f t="shared" si="12"/>
        <v>E</v>
      </c>
      <c r="P104" s="50" t="str">
        <f t="shared" si="13"/>
        <v>E</v>
      </c>
      <c r="Q104" s="51" t="str">
        <f t="shared" si="17"/>
        <v>E</v>
      </c>
      <c r="R104" s="52">
        <f t="shared" si="14"/>
        <v>0</v>
      </c>
      <c r="S104" s="54"/>
      <c r="T104" s="53"/>
    </row>
    <row r="105" spans="1:20" s="57" customFormat="1" ht="15">
      <c r="A105" s="56" t="str">
        <f t="shared" si="15"/>
        <v> </v>
      </c>
      <c r="B105" s="53"/>
      <c r="C105" s="54"/>
      <c r="D105" s="54"/>
      <c r="E105" s="47"/>
      <c r="F105" s="46"/>
      <c r="G105" s="48"/>
      <c r="H105" s="55"/>
      <c r="I105" s="55"/>
      <c r="J105" s="90"/>
      <c r="K105" s="90" t="e">
        <f t="shared" si="16"/>
        <v>#DIV/0!</v>
      </c>
      <c r="L105" s="91" t="str">
        <f t="shared" si="9"/>
        <v>E</v>
      </c>
      <c r="M105" s="92" t="str">
        <f t="shared" si="10"/>
        <v>E</v>
      </c>
      <c r="N105" s="92" t="str">
        <f t="shared" si="11"/>
        <v>E</v>
      </c>
      <c r="O105" s="49" t="str">
        <f t="shared" si="12"/>
        <v>E</v>
      </c>
      <c r="P105" s="50" t="str">
        <f t="shared" si="13"/>
        <v>E</v>
      </c>
      <c r="Q105" s="51" t="str">
        <f t="shared" si="17"/>
        <v>E</v>
      </c>
      <c r="R105" s="52">
        <f t="shared" si="14"/>
        <v>0</v>
      </c>
      <c r="S105" s="54"/>
      <c r="T105" s="53"/>
    </row>
    <row r="106" spans="1:20" s="57" customFormat="1" ht="15">
      <c r="A106" s="56" t="str">
        <f t="shared" si="15"/>
        <v> </v>
      </c>
      <c r="B106" s="53"/>
      <c r="C106" s="54"/>
      <c r="D106" s="54"/>
      <c r="E106" s="47"/>
      <c r="F106" s="46"/>
      <c r="G106" s="48"/>
      <c r="H106" s="55"/>
      <c r="I106" s="55"/>
      <c r="J106" s="90"/>
      <c r="K106" s="90" t="e">
        <f t="shared" si="16"/>
        <v>#DIV/0!</v>
      </c>
      <c r="L106" s="91" t="str">
        <f t="shared" si="9"/>
        <v>E</v>
      </c>
      <c r="M106" s="92" t="str">
        <f t="shared" si="10"/>
        <v>E</v>
      </c>
      <c r="N106" s="92" t="str">
        <f t="shared" si="11"/>
        <v>E</v>
      </c>
      <c r="O106" s="49" t="str">
        <f t="shared" si="12"/>
        <v>E</v>
      </c>
      <c r="P106" s="50" t="str">
        <f t="shared" si="13"/>
        <v>E</v>
      </c>
      <c r="Q106" s="51" t="str">
        <f t="shared" si="17"/>
        <v>E</v>
      </c>
      <c r="R106" s="52">
        <f t="shared" si="14"/>
        <v>0</v>
      </c>
      <c r="S106" s="54"/>
      <c r="T106" s="53"/>
    </row>
    <row r="107" spans="1:20" s="57" customFormat="1" ht="15">
      <c r="A107" s="56" t="str">
        <f t="shared" si="15"/>
        <v> </v>
      </c>
      <c r="B107" s="53"/>
      <c r="C107" s="54"/>
      <c r="D107" s="54"/>
      <c r="E107" s="47"/>
      <c r="F107" s="46"/>
      <c r="G107" s="48"/>
      <c r="H107" s="55"/>
      <c r="I107" s="55"/>
      <c r="J107" s="90"/>
      <c r="K107" s="90" t="e">
        <f t="shared" si="16"/>
        <v>#DIV/0!</v>
      </c>
      <c r="L107" s="91" t="str">
        <f t="shared" si="9"/>
        <v>E</v>
      </c>
      <c r="M107" s="92" t="str">
        <f t="shared" si="10"/>
        <v>E</v>
      </c>
      <c r="N107" s="92" t="str">
        <f t="shared" si="11"/>
        <v>E</v>
      </c>
      <c r="O107" s="49" t="str">
        <f t="shared" si="12"/>
        <v>E</v>
      </c>
      <c r="P107" s="50" t="str">
        <f t="shared" si="13"/>
        <v>E</v>
      </c>
      <c r="Q107" s="51" t="str">
        <f t="shared" si="17"/>
        <v>E</v>
      </c>
      <c r="R107" s="52">
        <f t="shared" si="14"/>
        <v>0</v>
      </c>
      <c r="S107" s="54"/>
      <c r="T107" s="53"/>
    </row>
    <row r="108" spans="1:20" s="57" customFormat="1" ht="15">
      <c r="A108" s="56"/>
      <c r="B108" s="53"/>
      <c r="C108" s="54"/>
      <c r="D108" s="54"/>
      <c r="E108" s="47"/>
      <c r="F108" s="46"/>
      <c r="G108" s="48"/>
      <c r="H108" s="55"/>
      <c r="I108" s="55"/>
      <c r="J108" s="90"/>
      <c r="K108" s="90" t="e">
        <f t="shared" si="16"/>
        <v>#DIV/0!</v>
      </c>
      <c r="L108" s="91" t="str">
        <f t="shared" si="9"/>
        <v>E</v>
      </c>
      <c r="M108" s="92" t="str">
        <f t="shared" si="10"/>
        <v>E</v>
      </c>
      <c r="N108" s="92" t="str">
        <f t="shared" si="11"/>
        <v>E</v>
      </c>
      <c r="O108" s="49" t="str">
        <f t="shared" si="12"/>
        <v>E</v>
      </c>
      <c r="P108" s="50" t="str">
        <f t="shared" si="13"/>
        <v>E</v>
      </c>
      <c r="Q108" s="51" t="str">
        <f t="shared" si="17"/>
        <v>E</v>
      </c>
      <c r="R108" s="52">
        <f t="shared" si="14"/>
        <v>0</v>
      </c>
      <c r="S108" s="54"/>
      <c r="T108" s="53"/>
    </row>
    <row r="109" spans="1:20" s="57" customFormat="1" ht="15">
      <c r="A109" s="56"/>
      <c r="B109" s="53"/>
      <c r="C109" s="54"/>
      <c r="D109" s="54"/>
      <c r="E109" s="47"/>
      <c r="F109" s="46"/>
      <c r="G109" s="48"/>
      <c r="H109" s="55"/>
      <c r="I109" s="55"/>
      <c r="J109" s="90"/>
      <c r="K109" s="90" t="e">
        <f t="shared" si="16"/>
        <v>#DIV/0!</v>
      </c>
      <c r="L109" s="91" t="str">
        <f t="shared" si="9"/>
        <v>E</v>
      </c>
      <c r="M109" s="92" t="str">
        <f t="shared" si="10"/>
        <v>E</v>
      </c>
      <c r="N109" s="92" t="str">
        <f t="shared" si="11"/>
        <v>E</v>
      </c>
      <c r="O109" s="49" t="str">
        <f t="shared" si="12"/>
        <v>E</v>
      </c>
      <c r="P109" s="50" t="str">
        <f t="shared" si="13"/>
        <v>E</v>
      </c>
      <c r="Q109" s="51" t="str">
        <f t="shared" si="17"/>
        <v>E</v>
      </c>
      <c r="R109" s="52">
        <f t="shared" si="14"/>
        <v>0</v>
      </c>
      <c r="S109" s="54"/>
      <c r="T109" s="53"/>
    </row>
    <row r="110" spans="1:20" s="57" customFormat="1" ht="15">
      <c r="A110" s="56"/>
      <c r="B110" s="53"/>
      <c r="C110" s="54"/>
      <c r="D110" s="54"/>
      <c r="E110" s="47"/>
      <c r="F110" s="46"/>
      <c r="G110" s="48"/>
      <c r="H110" s="55"/>
      <c r="I110" s="55"/>
      <c r="J110" s="90"/>
      <c r="K110" s="90" t="e">
        <f t="shared" si="16"/>
        <v>#DIV/0!</v>
      </c>
      <c r="L110" s="91" t="str">
        <f t="shared" si="9"/>
        <v>E</v>
      </c>
      <c r="M110" s="92" t="str">
        <f t="shared" si="10"/>
        <v>E</v>
      </c>
      <c r="N110" s="92" t="str">
        <f t="shared" si="11"/>
        <v>E</v>
      </c>
      <c r="O110" s="49" t="str">
        <f t="shared" si="12"/>
        <v>E</v>
      </c>
      <c r="P110" s="50" t="str">
        <f t="shared" si="13"/>
        <v>E</v>
      </c>
      <c r="Q110" s="51" t="str">
        <f t="shared" si="17"/>
        <v>E</v>
      </c>
      <c r="R110" s="52">
        <f t="shared" si="14"/>
        <v>0</v>
      </c>
      <c r="S110" s="54"/>
      <c r="T110" s="53"/>
    </row>
    <row r="111" spans="1:20" s="57" customFormat="1" ht="15">
      <c r="A111" s="56"/>
      <c r="B111" s="53"/>
      <c r="C111" s="54"/>
      <c r="D111" s="54"/>
      <c r="E111" s="47"/>
      <c r="F111" s="46"/>
      <c r="G111" s="48"/>
      <c r="H111" s="55"/>
      <c r="I111" s="55"/>
      <c r="J111" s="90"/>
      <c r="K111" s="90" t="e">
        <f t="shared" si="16"/>
        <v>#DIV/0!</v>
      </c>
      <c r="L111" s="91" t="str">
        <f t="shared" si="9"/>
        <v>E</v>
      </c>
      <c r="M111" s="92" t="str">
        <f t="shared" si="10"/>
        <v>E</v>
      </c>
      <c r="N111" s="92" t="str">
        <f t="shared" si="11"/>
        <v>E</v>
      </c>
      <c r="O111" s="49" t="str">
        <f t="shared" si="12"/>
        <v>E</v>
      </c>
      <c r="P111" s="50" t="str">
        <f t="shared" si="13"/>
        <v>E</v>
      </c>
      <c r="Q111" s="51" t="str">
        <f t="shared" si="17"/>
        <v>E</v>
      </c>
      <c r="R111" s="52">
        <f t="shared" si="14"/>
        <v>0</v>
      </c>
      <c r="S111" s="54"/>
      <c r="T111" s="53"/>
    </row>
    <row r="112" spans="1:49" ht="15">
      <c r="A112" s="56"/>
      <c r="B112" s="53"/>
      <c r="C112" s="54"/>
      <c r="D112" s="54"/>
      <c r="E112" s="47"/>
      <c r="F112" s="46"/>
      <c r="G112" s="48"/>
      <c r="H112" s="55"/>
      <c r="I112" s="55"/>
      <c r="J112" s="90"/>
      <c r="K112" s="90" t="e">
        <f t="shared" si="16"/>
        <v>#DIV/0!</v>
      </c>
      <c r="L112" s="91" t="str">
        <f t="shared" si="9"/>
        <v>E</v>
      </c>
      <c r="M112" s="92" t="str">
        <f t="shared" si="10"/>
        <v>E</v>
      </c>
      <c r="N112" s="92" t="str">
        <f t="shared" si="11"/>
        <v>E</v>
      </c>
      <c r="O112" s="49" t="str">
        <f t="shared" si="12"/>
        <v>E</v>
      </c>
      <c r="P112" s="50" t="str">
        <f t="shared" si="13"/>
        <v>E</v>
      </c>
      <c r="Q112" s="51" t="str">
        <f t="shared" si="17"/>
        <v>E</v>
      </c>
      <c r="R112" s="52">
        <f t="shared" si="14"/>
        <v>0</v>
      </c>
      <c r="S112" s="54"/>
      <c r="T112" s="53"/>
      <c r="U112" s="57"/>
      <c r="V112" s="57"/>
      <c r="W112" s="57"/>
      <c r="X112" s="57"/>
      <c r="Y112" s="57"/>
      <c r="Z112" s="57"/>
      <c r="AA112" s="57"/>
      <c r="AB112" s="57"/>
      <c r="AC112" s="57"/>
      <c r="AD112" s="57"/>
      <c r="AE112" s="57"/>
      <c r="AF112" s="57"/>
      <c r="AG112" s="57"/>
      <c r="AH112" s="57"/>
      <c r="AI112" s="57"/>
      <c r="AJ112" s="57"/>
      <c r="AK112" s="57"/>
      <c r="AL112" s="57"/>
      <c r="AM112" s="57"/>
      <c r="AN112" s="57"/>
      <c r="AO112" s="57"/>
      <c r="AP112" s="57"/>
      <c r="AQ112" s="57"/>
      <c r="AR112" s="57"/>
      <c r="AS112" s="57"/>
      <c r="AT112" s="57"/>
      <c r="AU112" s="57"/>
      <c r="AV112" s="57"/>
      <c r="AW112" s="57"/>
    </row>
    <row r="113" spans="1:49" ht="15">
      <c r="A113" s="56"/>
      <c r="B113" s="53"/>
      <c r="C113" s="54"/>
      <c r="D113" s="54"/>
      <c r="E113" s="47"/>
      <c r="F113" s="46"/>
      <c r="G113" s="48"/>
      <c r="H113" s="55"/>
      <c r="I113" s="55"/>
      <c r="J113" s="90"/>
      <c r="K113" s="90" t="e">
        <f t="shared" si="16"/>
        <v>#DIV/0!</v>
      </c>
      <c r="L113" s="91" t="str">
        <f t="shared" si="9"/>
        <v>E</v>
      </c>
      <c r="M113" s="92" t="str">
        <f t="shared" si="10"/>
        <v>E</v>
      </c>
      <c r="N113" s="92" t="str">
        <f t="shared" si="11"/>
        <v>E</v>
      </c>
      <c r="O113" s="49" t="str">
        <f t="shared" si="12"/>
        <v>E</v>
      </c>
      <c r="P113" s="50" t="str">
        <f t="shared" si="13"/>
        <v>E</v>
      </c>
      <c r="Q113" s="51" t="str">
        <f t="shared" si="17"/>
        <v>E</v>
      </c>
      <c r="R113" s="52">
        <f t="shared" si="14"/>
        <v>0</v>
      </c>
      <c r="S113" s="54"/>
      <c r="T113" s="53"/>
      <c r="U113" s="57"/>
      <c r="V113" s="57"/>
      <c r="W113" s="57"/>
      <c r="X113" s="57"/>
      <c r="Y113" s="57"/>
      <c r="Z113" s="57"/>
      <c r="AA113" s="57"/>
      <c r="AB113" s="57"/>
      <c r="AC113" s="57"/>
      <c r="AD113" s="57"/>
      <c r="AE113" s="57"/>
      <c r="AF113" s="57"/>
      <c r="AG113" s="57"/>
      <c r="AH113" s="57"/>
      <c r="AI113" s="57"/>
      <c r="AJ113" s="57"/>
      <c r="AK113" s="57"/>
      <c r="AL113" s="57"/>
      <c r="AM113" s="57"/>
      <c r="AN113" s="57"/>
      <c r="AO113" s="57"/>
      <c r="AP113" s="57"/>
      <c r="AQ113" s="57"/>
      <c r="AR113" s="57"/>
      <c r="AS113" s="57"/>
      <c r="AT113" s="57"/>
      <c r="AU113" s="57"/>
      <c r="AV113" s="57"/>
      <c r="AW113" s="57"/>
    </row>
    <row r="114" spans="1:49" ht="15">
      <c r="A114" s="56"/>
      <c r="B114" s="53"/>
      <c r="C114" s="54"/>
      <c r="D114" s="54"/>
      <c r="E114" s="47"/>
      <c r="F114" s="46"/>
      <c r="G114" s="48"/>
      <c r="H114" s="55"/>
      <c r="I114" s="55"/>
      <c r="J114" s="90"/>
      <c r="K114" s="90" t="e">
        <f t="shared" si="16"/>
        <v>#DIV/0!</v>
      </c>
      <c r="L114" s="91" t="str">
        <f t="shared" si="9"/>
        <v>E</v>
      </c>
      <c r="M114" s="92" t="str">
        <f t="shared" si="10"/>
        <v>E</v>
      </c>
      <c r="N114" s="92" t="str">
        <f t="shared" si="11"/>
        <v>E</v>
      </c>
      <c r="O114" s="49" t="str">
        <f t="shared" si="12"/>
        <v>E</v>
      </c>
      <c r="P114" s="50" t="str">
        <f t="shared" si="13"/>
        <v>E</v>
      </c>
      <c r="Q114" s="51" t="str">
        <f t="shared" si="17"/>
        <v>E</v>
      </c>
      <c r="R114" s="52">
        <f t="shared" si="14"/>
        <v>0</v>
      </c>
      <c r="S114" s="54"/>
      <c r="T114" s="53"/>
      <c r="U114" s="57"/>
      <c r="V114" s="57"/>
      <c r="W114" s="57"/>
      <c r="X114" s="57"/>
      <c r="Y114" s="57"/>
      <c r="Z114" s="57"/>
      <c r="AA114" s="57"/>
      <c r="AB114" s="57"/>
      <c r="AC114" s="57"/>
      <c r="AD114" s="57"/>
      <c r="AE114" s="57"/>
      <c r="AF114" s="57"/>
      <c r="AG114" s="57"/>
      <c r="AH114" s="57"/>
      <c r="AI114" s="57"/>
      <c r="AJ114" s="57"/>
      <c r="AK114" s="57"/>
      <c r="AL114" s="57"/>
      <c r="AM114" s="57"/>
      <c r="AN114" s="57"/>
      <c r="AO114" s="57"/>
      <c r="AP114" s="57"/>
      <c r="AQ114" s="57"/>
      <c r="AR114" s="57"/>
      <c r="AS114" s="57"/>
      <c r="AT114" s="57"/>
      <c r="AU114" s="57"/>
      <c r="AV114" s="57"/>
      <c r="AW114" s="57"/>
    </row>
    <row r="115" spans="1:49" ht="15">
      <c r="A115" s="56"/>
      <c r="B115" s="53"/>
      <c r="C115" s="54"/>
      <c r="D115" s="54"/>
      <c r="E115" s="47"/>
      <c r="F115" s="46"/>
      <c r="G115" s="48"/>
      <c r="H115" s="55"/>
      <c r="I115" s="55"/>
      <c r="J115" s="90"/>
      <c r="K115" s="90" t="e">
        <f t="shared" si="16"/>
        <v>#DIV/0!</v>
      </c>
      <c r="L115" s="91" t="str">
        <f t="shared" si="9"/>
        <v>E</v>
      </c>
      <c r="M115" s="92" t="str">
        <f t="shared" si="10"/>
        <v>E</v>
      </c>
      <c r="N115" s="92" t="str">
        <f t="shared" si="11"/>
        <v>E</v>
      </c>
      <c r="O115" s="49" t="str">
        <f t="shared" si="12"/>
        <v>E</v>
      </c>
      <c r="P115" s="50" t="str">
        <f t="shared" si="13"/>
        <v>E</v>
      </c>
      <c r="Q115" s="51" t="str">
        <f t="shared" si="17"/>
        <v>E</v>
      </c>
      <c r="R115" s="52">
        <f t="shared" si="14"/>
        <v>0</v>
      </c>
      <c r="S115" s="54"/>
      <c r="T115" s="53"/>
      <c r="U115" s="57"/>
      <c r="V115" s="57"/>
      <c r="W115" s="57"/>
      <c r="X115" s="57"/>
      <c r="Y115" s="57"/>
      <c r="Z115" s="57"/>
      <c r="AA115" s="57"/>
      <c r="AB115" s="57"/>
      <c r="AC115" s="57"/>
      <c r="AD115" s="57"/>
      <c r="AE115" s="57"/>
      <c r="AF115" s="57"/>
      <c r="AG115" s="57"/>
      <c r="AH115" s="57"/>
      <c r="AI115" s="57"/>
      <c r="AJ115" s="57"/>
      <c r="AK115" s="57"/>
      <c r="AL115" s="57"/>
      <c r="AM115" s="57"/>
      <c r="AN115" s="57"/>
      <c r="AO115" s="57"/>
      <c r="AP115" s="57"/>
      <c r="AQ115" s="57"/>
      <c r="AR115" s="57"/>
      <c r="AS115" s="57"/>
      <c r="AT115" s="57"/>
      <c r="AU115" s="57"/>
      <c r="AV115" s="57"/>
      <c r="AW115" s="57"/>
    </row>
    <row r="116" spans="1:49" ht="15">
      <c r="A116" s="56"/>
      <c r="B116" s="53"/>
      <c r="C116" s="54"/>
      <c r="D116" s="54"/>
      <c r="E116" s="47"/>
      <c r="F116" s="46"/>
      <c r="G116" s="48"/>
      <c r="H116" s="55"/>
      <c r="I116" s="55"/>
      <c r="J116" s="90"/>
      <c r="K116" s="90" t="e">
        <f t="shared" si="16"/>
        <v>#DIV/0!</v>
      </c>
      <c r="L116" s="91" t="str">
        <f t="shared" si="9"/>
        <v>E</v>
      </c>
      <c r="M116" s="92" t="str">
        <f t="shared" si="10"/>
        <v>E</v>
      </c>
      <c r="N116" s="92" t="str">
        <f t="shared" si="11"/>
        <v>E</v>
      </c>
      <c r="O116" s="49" t="str">
        <f t="shared" si="12"/>
        <v>E</v>
      </c>
      <c r="P116" s="50" t="str">
        <f t="shared" si="13"/>
        <v>E</v>
      </c>
      <c r="Q116" s="51" t="str">
        <f t="shared" si="17"/>
        <v>E</v>
      </c>
      <c r="R116" s="52">
        <f t="shared" si="14"/>
        <v>0</v>
      </c>
      <c r="S116" s="54"/>
      <c r="T116" s="53"/>
      <c r="U116" s="57"/>
      <c r="V116" s="57"/>
      <c r="W116" s="57"/>
      <c r="X116" s="57"/>
      <c r="Y116" s="57"/>
      <c r="Z116" s="57"/>
      <c r="AA116" s="57"/>
      <c r="AB116" s="57"/>
      <c r="AC116" s="57"/>
      <c r="AD116" s="57"/>
      <c r="AE116" s="57"/>
      <c r="AF116" s="57"/>
      <c r="AG116" s="57"/>
      <c r="AH116" s="57"/>
      <c r="AI116" s="57"/>
      <c r="AJ116" s="57"/>
      <c r="AK116" s="57"/>
      <c r="AL116" s="57"/>
      <c r="AM116" s="57"/>
      <c r="AN116" s="57"/>
      <c r="AO116" s="57"/>
      <c r="AP116" s="57"/>
      <c r="AQ116" s="57"/>
      <c r="AR116" s="57"/>
      <c r="AS116" s="57"/>
      <c r="AT116" s="57"/>
      <c r="AU116" s="57"/>
      <c r="AV116" s="57"/>
      <c r="AW116" s="57"/>
    </row>
    <row r="117" spans="1:49" ht="15">
      <c r="A117" s="56"/>
      <c r="B117" s="53"/>
      <c r="C117" s="54"/>
      <c r="D117" s="54"/>
      <c r="E117" s="47"/>
      <c r="F117" s="46"/>
      <c r="G117" s="48"/>
      <c r="H117" s="55"/>
      <c r="I117" s="55"/>
      <c r="J117" s="90"/>
      <c r="K117" s="90" t="e">
        <f t="shared" si="16"/>
        <v>#DIV/0!</v>
      </c>
      <c r="L117" s="91" t="str">
        <f t="shared" si="9"/>
        <v>E</v>
      </c>
      <c r="M117" s="92" t="str">
        <f t="shared" si="10"/>
        <v>E</v>
      </c>
      <c r="N117" s="92" t="str">
        <f t="shared" si="11"/>
        <v>E</v>
      </c>
      <c r="O117" s="49" t="str">
        <f t="shared" si="12"/>
        <v>E</v>
      </c>
      <c r="P117" s="50" t="str">
        <f t="shared" si="13"/>
        <v>E</v>
      </c>
      <c r="Q117" s="51" t="str">
        <f t="shared" si="17"/>
        <v>E</v>
      </c>
      <c r="R117" s="52">
        <f t="shared" si="14"/>
        <v>0</v>
      </c>
      <c r="S117" s="54"/>
      <c r="T117" s="53"/>
      <c r="U117" s="57"/>
      <c r="V117" s="57"/>
      <c r="W117" s="57"/>
      <c r="X117" s="57"/>
      <c r="Y117" s="57"/>
      <c r="Z117" s="57"/>
      <c r="AA117" s="57"/>
      <c r="AB117" s="57"/>
      <c r="AC117" s="57"/>
      <c r="AD117" s="57"/>
      <c r="AE117" s="57"/>
      <c r="AF117" s="57"/>
      <c r="AG117" s="57"/>
      <c r="AH117" s="57"/>
      <c r="AI117" s="57"/>
      <c r="AJ117" s="57"/>
      <c r="AK117" s="57"/>
      <c r="AL117" s="57"/>
      <c r="AM117" s="57"/>
      <c r="AN117" s="57"/>
      <c r="AO117" s="57"/>
      <c r="AP117" s="57"/>
      <c r="AQ117" s="57"/>
      <c r="AR117" s="57"/>
      <c r="AS117" s="57"/>
      <c r="AT117" s="57"/>
      <c r="AU117" s="57"/>
      <c r="AV117" s="57"/>
      <c r="AW117" s="57"/>
    </row>
    <row r="118" spans="1:49" ht="15">
      <c r="A118" s="56"/>
      <c r="B118" s="53"/>
      <c r="C118" s="54"/>
      <c r="D118" s="54"/>
      <c r="E118" s="47"/>
      <c r="F118" s="46"/>
      <c r="G118" s="48"/>
      <c r="H118" s="55"/>
      <c r="I118" s="55"/>
      <c r="J118" s="90"/>
      <c r="K118" s="90" t="e">
        <f t="shared" si="16"/>
        <v>#DIV/0!</v>
      </c>
      <c r="L118" s="91" t="str">
        <f t="shared" si="9"/>
        <v>E</v>
      </c>
      <c r="M118" s="92" t="str">
        <f t="shared" si="10"/>
        <v>E</v>
      </c>
      <c r="N118" s="92" t="str">
        <f t="shared" si="11"/>
        <v>E</v>
      </c>
      <c r="O118" s="49" t="str">
        <f t="shared" si="12"/>
        <v>E</v>
      </c>
      <c r="P118" s="50" t="str">
        <f t="shared" si="13"/>
        <v>E</v>
      </c>
      <c r="Q118" s="51" t="str">
        <f t="shared" si="17"/>
        <v>E</v>
      </c>
      <c r="R118" s="52">
        <f t="shared" si="14"/>
        <v>0</v>
      </c>
      <c r="S118" s="54"/>
      <c r="T118" s="53"/>
      <c r="U118" s="57"/>
      <c r="V118" s="57"/>
      <c r="W118" s="57"/>
      <c r="X118" s="57"/>
      <c r="Y118" s="57"/>
      <c r="Z118" s="57"/>
      <c r="AA118" s="57"/>
      <c r="AB118" s="57"/>
      <c r="AC118" s="57"/>
      <c r="AD118" s="57"/>
      <c r="AE118" s="57"/>
      <c r="AF118" s="57"/>
      <c r="AG118" s="57"/>
      <c r="AH118" s="57"/>
      <c r="AI118" s="57"/>
      <c r="AJ118" s="57"/>
      <c r="AK118" s="57"/>
      <c r="AL118" s="57"/>
      <c r="AM118" s="57"/>
      <c r="AN118" s="57"/>
      <c r="AO118" s="57"/>
      <c r="AP118" s="57"/>
      <c r="AQ118" s="57"/>
      <c r="AR118" s="57"/>
      <c r="AS118" s="57"/>
      <c r="AT118" s="57"/>
      <c r="AU118" s="57"/>
      <c r="AV118" s="57"/>
      <c r="AW118" s="57"/>
    </row>
    <row r="119" spans="1:49" ht="15">
      <c r="A119" s="56"/>
      <c r="B119" s="53"/>
      <c r="C119" s="54"/>
      <c r="D119" s="54"/>
      <c r="E119" s="47"/>
      <c r="F119" s="46"/>
      <c r="G119" s="48"/>
      <c r="H119" s="55"/>
      <c r="I119" s="55"/>
      <c r="J119" s="90"/>
      <c r="K119" s="90" t="e">
        <f t="shared" si="16"/>
        <v>#DIV/0!</v>
      </c>
      <c r="L119" s="91" t="str">
        <f t="shared" si="9"/>
        <v>E</v>
      </c>
      <c r="M119" s="92" t="str">
        <f t="shared" si="10"/>
        <v>E</v>
      </c>
      <c r="N119" s="92" t="str">
        <f t="shared" si="11"/>
        <v>E</v>
      </c>
      <c r="O119" s="49" t="str">
        <f t="shared" si="12"/>
        <v>E</v>
      </c>
      <c r="P119" s="50" t="str">
        <f t="shared" si="13"/>
        <v>E</v>
      </c>
      <c r="Q119" s="51" t="str">
        <f t="shared" si="17"/>
        <v>E</v>
      </c>
      <c r="R119" s="52">
        <f t="shared" si="14"/>
        <v>0</v>
      </c>
      <c r="S119" s="54"/>
      <c r="T119" s="53"/>
      <c r="U119" s="57"/>
      <c r="V119" s="57"/>
      <c r="W119" s="57"/>
      <c r="X119" s="57"/>
      <c r="Y119" s="57"/>
      <c r="Z119" s="57"/>
      <c r="AA119" s="57"/>
      <c r="AB119" s="57"/>
      <c r="AC119" s="57"/>
      <c r="AD119" s="57"/>
      <c r="AE119" s="57"/>
      <c r="AF119" s="57"/>
      <c r="AG119" s="57"/>
      <c r="AH119" s="57"/>
      <c r="AI119" s="57"/>
      <c r="AJ119" s="57"/>
      <c r="AK119" s="57"/>
      <c r="AL119" s="57"/>
      <c r="AM119" s="57"/>
      <c r="AN119" s="57"/>
      <c r="AO119" s="57"/>
      <c r="AP119" s="57"/>
      <c r="AQ119" s="57"/>
      <c r="AR119" s="57"/>
      <c r="AS119" s="57"/>
      <c r="AT119" s="57"/>
      <c r="AU119" s="57"/>
      <c r="AV119" s="57"/>
      <c r="AW119" s="57"/>
    </row>
    <row r="120" spans="1:49" ht="15">
      <c r="A120" s="56"/>
      <c r="B120" s="53"/>
      <c r="C120" s="54"/>
      <c r="D120" s="54"/>
      <c r="E120" s="47"/>
      <c r="F120" s="46"/>
      <c r="G120" s="48"/>
      <c r="H120" s="55"/>
      <c r="I120" s="55"/>
      <c r="J120" s="90"/>
      <c r="K120" s="90" t="e">
        <f t="shared" si="16"/>
        <v>#DIV/0!</v>
      </c>
      <c r="L120" s="91" t="str">
        <f t="shared" si="9"/>
        <v>E</v>
      </c>
      <c r="M120" s="92" t="str">
        <f t="shared" si="10"/>
        <v>E</v>
      </c>
      <c r="N120" s="92" t="str">
        <f t="shared" si="11"/>
        <v>E</v>
      </c>
      <c r="O120" s="49" t="str">
        <f t="shared" si="12"/>
        <v>E</v>
      </c>
      <c r="P120" s="50" t="str">
        <f t="shared" si="13"/>
        <v>E</v>
      </c>
      <c r="Q120" s="51" t="str">
        <f t="shared" si="17"/>
        <v>E</v>
      </c>
      <c r="R120" s="52">
        <f t="shared" si="14"/>
        <v>0</v>
      </c>
      <c r="S120" s="54"/>
      <c r="T120" s="53"/>
      <c r="U120" s="57"/>
      <c r="V120" s="57"/>
      <c r="W120" s="57"/>
      <c r="X120" s="57"/>
      <c r="Y120" s="57"/>
      <c r="Z120" s="57"/>
      <c r="AA120" s="57"/>
      <c r="AB120" s="57"/>
      <c r="AC120" s="57"/>
      <c r="AD120" s="57"/>
      <c r="AE120" s="57"/>
      <c r="AF120" s="57"/>
      <c r="AG120" s="57"/>
      <c r="AH120" s="57"/>
      <c r="AI120" s="57"/>
      <c r="AJ120" s="57"/>
      <c r="AK120" s="57"/>
      <c r="AL120" s="57"/>
      <c r="AM120" s="57"/>
      <c r="AN120" s="57"/>
      <c r="AO120" s="57"/>
      <c r="AP120" s="57"/>
      <c r="AQ120" s="57"/>
      <c r="AR120" s="57"/>
      <c r="AS120" s="57"/>
      <c r="AT120" s="57"/>
      <c r="AU120" s="57"/>
      <c r="AV120" s="57"/>
      <c r="AW120" s="57"/>
    </row>
    <row r="121" spans="1:49" ht="15">
      <c r="A121" s="56"/>
      <c r="B121" s="53"/>
      <c r="C121" s="54"/>
      <c r="D121" s="54"/>
      <c r="E121" s="47"/>
      <c r="F121" s="46"/>
      <c r="G121" s="48"/>
      <c r="H121" s="55"/>
      <c r="I121" s="55"/>
      <c r="J121" s="90"/>
      <c r="K121" s="90" t="e">
        <f t="shared" si="16"/>
        <v>#DIV/0!</v>
      </c>
      <c r="L121" s="91" t="str">
        <f t="shared" si="9"/>
        <v>E</v>
      </c>
      <c r="M121" s="92" t="str">
        <f t="shared" si="10"/>
        <v>E</v>
      </c>
      <c r="N121" s="92" t="str">
        <f t="shared" si="11"/>
        <v>E</v>
      </c>
      <c r="O121" s="49" t="str">
        <f t="shared" si="12"/>
        <v>E</v>
      </c>
      <c r="P121" s="50" t="str">
        <f t="shared" si="13"/>
        <v>E</v>
      </c>
      <c r="Q121" s="51" t="str">
        <f t="shared" si="17"/>
        <v>E</v>
      </c>
      <c r="R121" s="52">
        <f t="shared" si="14"/>
        <v>0</v>
      </c>
      <c r="S121" s="54"/>
      <c r="T121" s="53"/>
      <c r="U121" s="57"/>
      <c r="V121" s="57"/>
      <c r="W121" s="57"/>
      <c r="X121" s="57"/>
      <c r="Y121" s="57"/>
      <c r="Z121" s="57"/>
      <c r="AA121" s="57"/>
      <c r="AB121" s="57"/>
      <c r="AC121" s="57"/>
      <c r="AD121" s="57"/>
      <c r="AE121" s="57"/>
      <c r="AF121" s="57"/>
      <c r="AG121" s="57"/>
      <c r="AH121" s="57"/>
      <c r="AI121" s="57"/>
      <c r="AJ121" s="57"/>
      <c r="AK121" s="57"/>
      <c r="AL121" s="57"/>
      <c r="AM121" s="57"/>
      <c r="AN121" s="57"/>
      <c r="AO121" s="57"/>
      <c r="AP121" s="57"/>
      <c r="AQ121" s="57"/>
      <c r="AR121" s="57"/>
      <c r="AS121" s="57"/>
      <c r="AT121" s="57"/>
      <c r="AU121" s="57"/>
      <c r="AV121" s="57"/>
      <c r="AW121" s="57"/>
    </row>
    <row r="122" spans="1:49" ht="15">
      <c r="A122" s="56"/>
      <c r="B122" s="53"/>
      <c r="C122" s="54"/>
      <c r="D122" s="54"/>
      <c r="E122" s="47"/>
      <c r="F122" s="46"/>
      <c r="G122" s="48"/>
      <c r="H122" s="55"/>
      <c r="I122" s="55"/>
      <c r="J122" s="90"/>
      <c r="K122" s="90" t="e">
        <f t="shared" si="16"/>
        <v>#DIV/0!</v>
      </c>
      <c r="L122" s="91" t="str">
        <f t="shared" si="9"/>
        <v>E</v>
      </c>
      <c r="M122" s="92" t="str">
        <f t="shared" si="10"/>
        <v>E</v>
      </c>
      <c r="N122" s="92" t="str">
        <f t="shared" si="11"/>
        <v>E</v>
      </c>
      <c r="O122" s="49" t="str">
        <f t="shared" si="12"/>
        <v>E</v>
      </c>
      <c r="P122" s="50" t="str">
        <f t="shared" si="13"/>
        <v>E</v>
      </c>
      <c r="Q122" s="51" t="str">
        <f t="shared" si="17"/>
        <v>E</v>
      </c>
      <c r="R122" s="52">
        <f t="shared" si="14"/>
        <v>0</v>
      </c>
      <c r="S122" s="54"/>
      <c r="T122" s="53"/>
      <c r="U122" s="57"/>
      <c r="V122" s="57"/>
      <c r="W122" s="57"/>
      <c r="X122" s="57"/>
      <c r="Y122" s="57"/>
      <c r="Z122" s="57"/>
      <c r="AA122" s="57"/>
      <c r="AB122" s="57"/>
      <c r="AC122" s="57"/>
      <c r="AD122" s="57"/>
      <c r="AE122" s="57"/>
      <c r="AF122" s="57"/>
      <c r="AG122" s="57"/>
      <c r="AH122" s="57"/>
      <c r="AI122" s="57"/>
      <c r="AJ122" s="57"/>
      <c r="AK122" s="57"/>
      <c r="AL122" s="57"/>
      <c r="AM122" s="57"/>
      <c r="AN122" s="57"/>
      <c r="AO122" s="57"/>
      <c r="AP122" s="57"/>
      <c r="AQ122" s="57"/>
      <c r="AR122" s="57"/>
      <c r="AS122" s="57"/>
      <c r="AT122" s="57"/>
      <c r="AU122" s="57"/>
      <c r="AV122" s="57"/>
      <c r="AW122" s="57"/>
    </row>
    <row r="123" spans="1:49" ht="15">
      <c r="A123" s="56"/>
      <c r="B123" s="53"/>
      <c r="C123" s="54"/>
      <c r="D123" s="54"/>
      <c r="E123" s="47"/>
      <c r="F123" s="46"/>
      <c r="G123" s="48"/>
      <c r="H123" s="55"/>
      <c r="I123" s="55"/>
      <c r="J123" s="90"/>
      <c r="K123" s="90" t="e">
        <f t="shared" si="16"/>
        <v>#DIV/0!</v>
      </c>
      <c r="L123" s="91" t="str">
        <f t="shared" si="9"/>
        <v>E</v>
      </c>
      <c r="M123" s="92" t="str">
        <f t="shared" si="10"/>
        <v>E</v>
      </c>
      <c r="N123" s="92" t="str">
        <f t="shared" si="11"/>
        <v>E</v>
      </c>
      <c r="O123" s="49" t="str">
        <f t="shared" si="12"/>
        <v>E</v>
      </c>
      <c r="P123" s="50" t="str">
        <f t="shared" si="13"/>
        <v>E</v>
      </c>
      <c r="Q123" s="51" t="str">
        <f t="shared" si="17"/>
        <v>E</v>
      </c>
      <c r="R123" s="52">
        <f t="shared" si="14"/>
        <v>0</v>
      </c>
      <c r="S123" s="54"/>
      <c r="T123" s="53"/>
      <c r="U123" s="57"/>
      <c r="V123" s="57"/>
      <c r="W123" s="57"/>
      <c r="X123" s="57"/>
      <c r="Y123" s="57"/>
      <c r="Z123" s="57"/>
      <c r="AA123" s="57"/>
      <c r="AB123" s="57"/>
      <c r="AC123" s="57"/>
      <c r="AD123" s="57"/>
      <c r="AE123" s="57"/>
      <c r="AF123" s="57"/>
      <c r="AG123" s="57"/>
      <c r="AH123" s="57"/>
      <c r="AI123" s="57"/>
      <c r="AJ123" s="57"/>
      <c r="AK123" s="57"/>
      <c r="AL123" s="57"/>
      <c r="AM123" s="57"/>
      <c r="AN123" s="57"/>
      <c r="AO123" s="57"/>
      <c r="AP123" s="57"/>
      <c r="AQ123" s="57"/>
      <c r="AR123" s="57"/>
      <c r="AS123" s="57"/>
      <c r="AT123" s="57"/>
      <c r="AU123" s="57"/>
      <c r="AV123" s="57"/>
      <c r="AW123" s="57"/>
    </row>
    <row r="124" spans="1:49" ht="15">
      <c r="A124" s="56"/>
      <c r="B124" s="53"/>
      <c r="C124" s="54"/>
      <c r="D124" s="54"/>
      <c r="E124" s="47"/>
      <c r="F124" s="46"/>
      <c r="G124" s="48"/>
      <c r="H124" s="55"/>
      <c r="I124" s="55"/>
      <c r="J124" s="90"/>
      <c r="K124" s="90" t="e">
        <f t="shared" si="16"/>
        <v>#DIV/0!</v>
      </c>
      <c r="L124" s="91" t="str">
        <f t="shared" si="9"/>
        <v>E</v>
      </c>
      <c r="M124" s="92" t="str">
        <f t="shared" si="10"/>
        <v>E</v>
      </c>
      <c r="N124" s="92" t="str">
        <f t="shared" si="11"/>
        <v>E</v>
      </c>
      <c r="O124" s="49" t="str">
        <f t="shared" si="12"/>
        <v>E</v>
      </c>
      <c r="P124" s="50" t="str">
        <f t="shared" si="13"/>
        <v>E</v>
      </c>
      <c r="Q124" s="51" t="str">
        <f t="shared" si="17"/>
        <v>E</v>
      </c>
      <c r="R124" s="52">
        <f t="shared" si="14"/>
        <v>0</v>
      </c>
      <c r="S124" s="54"/>
      <c r="T124" s="53"/>
      <c r="U124" s="57"/>
      <c r="V124" s="57"/>
      <c r="W124" s="57"/>
      <c r="X124" s="57"/>
      <c r="Y124" s="57"/>
      <c r="Z124" s="57"/>
      <c r="AA124" s="57"/>
      <c r="AB124" s="57"/>
      <c r="AC124" s="57"/>
      <c r="AD124" s="57"/>
      <c r="AE124" s="57"/>
      <c r="AF124" s="57"/>
      <c r="AG124" s="57"/>
      <c r="AH124" s="57"/>
      <c r="AI124" s="57"/>
      <c r="AJ124" s="57"/>
      <c r="AK124" s="57"/>
      <c r="AL124" s="57"/>
      <c r="AM124" s="57"/>
      <c r="AN124" s="57"/>
      <c r="AO124" s="57"/>
      <c r="AP124" s="57"/>
      <c r="AQ124" s="57"/>
      <c r="AR124" s="57"/>
      <c r="AS124" s="57"/>
      <c r="AT124" s="57"/>
      <c r="AU124" s="57"/>
      <c r="AV124" s="57"/>
      <c r="AW124" s="57"/>
    </row>
    <row r="125" spans="1:49" ht="15">
      <c r="A125" s="56"/>
      <c r="B125" s="53"/>
      <c r="C125" s="54"/>
      <c r="D125" s="54"/>
      <c r="E125" s="47"/>
      <c r="F125" s="46"/>
      <c r="G125" s="48"/>
      <c r="H125" s="55"/>
      <c r="I125" s="55"/>
      <c r="J125" s="90"/>
      <c r="K125" s="90" t="e">
        <f t="shared" si="16"/>
        <v>#DIV/0!</v>
      </c>
      <c r="L125" s="91" t="str">
        <f t="shared" si="9"/>
        <v>E</v>
      </c>
      <c r="M125" s="92" t="str">
        <f t="shared" si="10"/>
        <v>E</v>
      </c>
      <c r="N125" s="92" t="str">
        <f t="shared" si="11"/>
        <v>E</v>
      </c>
      <c r="O125" s="49" t="str">
        <f t="shared" si="12"/>
        <v>E</v>
      </c>
      <c r="P125" s="50" t="str">
        <f t="shared" si="13"/>
        <v>E</v>
      </c>
      <c r="Q125" s="51" t="str">
        <f t="shared" si="17"/>
        <v>E</v>
      </c>
      <c r="R125" s="52">
        <f t="shared" si="14"/>
        <v>0</v>
      </c>
      <c r="S125" s="54"/>
      <c r="T125" s="53"/>
      <c r="U125" s="57"/>
      <c r="V125" s="57"/>
      <c r="W125" s="57"/>
      <c r="X125" s="57"/>
      <c r="Y125" s="57"/>
      <c r="Z125" s="57"/>
      <c r="AA125" s="57"/>
      <c r="AB125" s="57"/>
      <c r="AC125" s="57"/>
      <c r="AD125" s="57"/>
      <c r="AE125" s="57"/>
      <c r="AF125" s="57"/>
      <c r="AG125" s="57"/>
      <c r="AH125" s="57"/>
      <c r="AI125" s="57"/>
      <c r="AJ125" s="57"/>
      <c r="AK125" s="57"/>
      <c r="AL125" s="57"/>
      <c r="AM125" s="57"/>
      <c r="AN125" s="57"/>
      <c r="AO125" s="57"/>
      <c r="AP125" s="57"/>
      <c r="AQ125" s="57"/>
      <c r="AR125" s="57"/>
      <c r="AS125" s="57"/>
      <c r="AT125" s="57"/>
      <c r="AU125" s="57"/>
      <c r="AV125" s="57"/>
      <c r="AW125" s="57"/>
    </row>
    <row r="126" spans="1:49" ht="15">
      <c r="A126" s="56"/>
      <c r="B126" s="53"/>
      <c r="C126" s="54"/>
      <c r="D126" s="54"/>
      <c r="E126" s="47"/>
      <c r="F126" s="46"/>
      <c r="G126" s="48"/>
      <c r="H126" s="55"/>
      <c r="I126" s="55"/>
      <c r="J126" s="90"/>
      <c r="K126" s="90" t="e">
        <f t="shared" si="16"/>
        <v>#DIV/0!</v>
      </c>
      <c r="L126" s="91" t="str">
        <f t="shared" si="9"/>
        <v>E</v>
      </c>
      <c r="M126" s="92" t="str">
        <f t="shared" si="10"/>
        <v>E</v>
      </c>
      <c r="N126" s="92" t="str">
        <f t="shared" si="11"/>
        <v>E</v>
      </c>
      <c r="O126" s="49" t="str">
        <f t="shared" si="12"/>
        <v>E</v>
      </c>
      <c r="P126" s="50" t="str">
        <f t="shared" si="13"/>
        <v>E</v>
      </c>
      <c r="Q126" s="51" t="str">
        <f t="shared" si="17"/>
        <v>E</v>
      </c>
      <c r="R126" s="52">
        <f t="shared" si="14"/>
        <v>0</v>
      </c>
      <c r="S126" s="54"/>
      <c r="T126" s="53"/>
      <c r="U126" s="57"/>
      <c r="V126" s="57"/>
      <c r="W126" s="57"/>
      <c r="X126" s="57"/>
      <c r="Y126" s="57"/>
      <c r="Z126" s="57"/>
      <c r="AA126" s="57"/>
      <c r="AB126" s="57"/>
      <c r="AC126" s="57"/>
      <c r="AD126" s="57"/>
      <c r="AE126" s="57"/>
      <c r="AF126" s="57"/>
      <c r="AG126" s="57"/>
      <c r="AH126" s="57"/>
      <c r="AI126" s="57"/>
      <c r="AJ126" s="57"/>
      <c r="AK126" s="57"/>
      <c r="AL126" s="57"/>
      <c r="AM126" s="57"/>
      <c r="AN126" s="57"/>
      <c r="AO126" s="57"/>
      <c r="AP126" s="57"/>
      <c r="AQ126" s="57"/>
      <c r="AR126" s="57"/>
      <c r="AS126" s="57"/>
      <c r="AT126" s="57"/>
      <c r="AU126" s="57"/>
      <c r="AV126" s="57"/>
      <c r="AW126" s="57"/>
    </row>
    <row r="127" spans="1:49" ht="15">
      <c r="A127" s="56"/>
      <c r="B127" s="53"/>
      <c r="C127" s="54"/>
      <c r="D127" s="54"/>
      <c r="E127" s="47"/>
      <c r="F127" s="46"/>
      <c r="G127" s="48"/>
      <c r="H127" s="55"/>
      <c r="I127" s="55"/>
      <c r="J127" s="90"/>
      <c r="K127" s="90" t="e">
        <f t="shared" si="16"/>
        <v>#DIV/0!</v>
      </c>
      <c r="L127" s="91" t="str">
        <f t="shared" si="9"/>
        <v>E</v>
      </c>
      <c r="M127" s="92" t="str">
        <f t="shared" si="10"/>
        <v>E</v>
      </c>
      <c r="N127" s="92" t="str">
        <f t="shared" si="11"/>
        <v>E</v>
      </c>
      <c r="O127" s="49" t="str">
        <f t="shared" si="12"/>
        <v>E</v>
      </c>
      <c r="P127" s="50" t="str">
        <f t="shared" si="13"/>
        <v>E</v>
      </c>
      <c r="Q127" s="51" t="str">
        <f t="shared" si="17"/>
        <v>E</v>
      </c>
      <c r="R127" s="52">
        <f t="shared" si="14"/>
        <v>0</v>
      </c>
      <c r="S127" s="54"/>
      <c r="T127" s="53"/>
      <c r="U127" s="57"/>
      <c r="V127" s="57"/>
      <c r="W127" s="57"/>
      <c r="X127" s="57"/>
      <c r="Y127" s="57"/>
      <c r="Z127" s="57"/>
      <c r="AA127" s="57"/>
      <c r="AB127" s="57"/>
      <c r="AC127" s="57"/>
      <c r="AD127" s="57"/>
      <c r="AE127" s="57"/>
      <c r="AF127" s="57"/>
      <c r="AG127" s="57"/>
      <c r="AH127" s="57"/>
      <c r="AI127" s="57"/>
      <c r="AJ127" s="57"/>
      <c r="AK127" s="57"/>
      <c r="AL127" s="57"/>
      <c r="AM127" s="57"/>
      <c r="AN127" s="57"/>
      <c r="AO127" s="57"/>
      <c r="AP127" s="57"/>
      <c r="AQ127" s="57"/>
      <c r="AR127" s="57"/>
      <c r="AS127" s="57"/>
      <c r="AT127" s="57"/>
      <c r="AU127" s="57"/>
      <c r="AV127" s="57"/>
      <c r="AW127" s="57"/>
    </row>
    <row r="128" spans="1:49" ht="15">
      <c r="A128" s="56"/>
      <c r="B128" s="53"/>
      <c r="C128" s="54"/>
      <c r="D128" s="54"/>
      <c r="E128" s="47"/>
      <c r="F128" s="46"/>
      <c r="G128" s="48"/>
      <c r="H128" s="55"/>
      <c r="I128" s="55"/>
      <c r="J128" s="90"/>
      <c r="K128" s="90" t="e">
        <f t="shared" si="16"/>
        <v>#DIV/0!</v>
      </c>
      <c r="L128" s="91" t="str">
        <f t="shared" si="9"/>
        <v>E</v>
      </c>
      <c r="M128" s="92" t="str">
        <f t="shared" si="10"/>
        <v>E</v>
      </c>
      <c r="N128" s="92" t="str">
        <f t="shared" si="11"/>
        <v>E</v>
      </c>
      <c r="O128" s="49" t="str">
        <f t="shared" si="12"/>
        <v>E</v>
      </c>
      <c r="P128" s="50" t="str">
        <f t="shared" si="13"/>
        <v>E</v>
      </c>
      <c r="Q128" s="51" t="str">
        <f t="shared" si="17"/>
        <v>E</v>
      </c>
      <c r="R128" s="52">
        <f t="shared" si="14"/>
        <v>0</v>
      </c>
      <c r="S128" s="54"/>
      <c r="T128" s="53"/>
      <c r="U128" s="57"/>
      <c r="V128" s="57"/>
      <c r="W128" s="57"/>
      <c r="X128" s="57"/>
      <c r="Y128" s="57"/>
      <c r="Z128" s="57"/>
      <c r="AA128" s="57"/>
      <c r="AB128" s="57"/>
      <c r="AC128" s="57"/>
      <c r="AD128" s="57"/>
      <c r="AE128" s="57"/>
      <c r="AF128" s="57"/>
      <c r="AG128" s="57"/>
      <c r="AH128" s="57"/>
      <c r="AI128" s="57"/>
      <c r="AJ128" s="57"/>
      <c r="AK128" s="57"/>
      <c r="AL128" s="57"/>
      <c r="AM128" s="57"/>
      <c r="AN128" s="57"/>
      <c r="AO128" s="57"/>
      <c r="AP128" s="57"/>
      <c r="AQ128" s="57"/>
      <c r="AR128" s="57"/>
      <c r="AS128" s="57"/>
      <c r="AT128" s="57"/>
      <c r="AU128" s="57"/>
      <c r="AV128" s="57"/>
      <c r="AW128" s="57"/>
    </row>
    <row r="129" spans="1:49" ht="15">
      <c r="A129" s="56"/>
      <c r="B129" s="53"/>
      <c r="C129" s="54"/>
      <c r="D129" s="54"/>
      <c r="E129" s="47"/>
      <c r="F129" s="46"/>
      <c r="G129" s="48"/>
      <c r="H129" s="55"/>
      <c r="I129" s="55"/>
      <c r="J129" s="90"/>
      <c r="K129" s="90" t="e">
        <f t="shared" si="16"/>
        <v>#DIV/0!</v>
      </c>
      <c r="L129" s="91" t="str">
        <f t="shared" si="9"/>
        <v>E</v>
      </c>
      <c r="M129" s="92" t="str">
        <f t="shared" si="10"/>
        <v>E</v>
      </c>
      <c r="N129" s="92" t="str">
        <f t="shared" si="11"/>
        <v>E</v>
      </c>
      <c r="O129" s="49" t="str">
        <f t="shared" si="12"/>
        <v>E</v>
      </c>
      <c r="P129" s="50" t="str">
        <f t="shared" si="13"/>
        <v>E</v>
      </c>
      <c r="Q129" s="51" t="str">
        <f t="shared" si="17"/>
        <v>E</v>
      </c>
      <c r="R129" s="52">
        <f t="shared" si="14"/>
        <v>0</v>
      </c>
      <c r="S129" s="54"/>
      <c r="T129" s="53"/>
      <c r="U129" s="57"/>
      <c r="V129" s="57"/>
      <c r="W129" s="57"/>
      <c r="X129" s="57"/>
      <c r="Y129" s="57"/>
      <c r="Z129" s="57"/>
      <c r="AA129" s="57"/>
      <c r="AB129" s="57"/>
      <c r="AC129" s="57"/>
      <c r="AD129" s="57"/>
      <c r="AE129" s="57"/>
      <c r="AF129" s="57"/>
      <c r="AG129" s="57"/>
      <c r="AH129" s="57"/>
      <c r="AI129" s="57"/>
      <c r="AJ129" s="57"/>
      <c r="AK129" s="57"/>
      <c r="AL129" s="57"/>
      <c r="AM129" s="57"/>
      <c r="AN129" s="57"/>
      <c r="AO129" s="57"/>
      <c r="AP129" s="57"/>
      <c r="AQ129" s="57"/>
      <c r="AR129" s="57"/>
      <c r="AS129" s="57"/>
      <c r="AT129" s="57"/>
      <c r="AU129" s="57"/>
      <c r="AV129" s="57"/>
      <c r="AW129" s="57"/>
    </row>
    <row r="130" spans="1:49" ht="15">
      <c r="A130" s="56"/>
      <c r="B130" s="53"/>
      <c r="C130" s="54"/>
      <c r="D130" s="54"/>
      <c r="E130" s="47"/>
      <c r="F130" s="46"/>
      <c r="G130" s="48"/>
      <c r="H130" s="55"/>
      <c r="I130" s="55"/>
      <c r="J130" s="90"/>
      <c r="K130" s="90" t="e">
        <f t="shared" si="16"/>
        <v>#DIV/0!</v>
      </c>
      <c r="L130" s="91" t="str">
        <f t="shared" si="9"/>
        <v>E</v>
      </c>
      <c r="M130" s="92" t="str">
        <f t="shared" si="10"/>
        <v>E</v>
      </c>
      <c r="N130" s="92" t="str">
        <f t="shared" si="11"/>
        <v>E</v>
      </c>
      <c r="O130" s="49" t="str">
        <f t="shared" si="12"/>
        <v>E</v>
      </c>
      <c r="P130" s="50" t="str">
        <f t="shared" si="13"/>
        <v>E</v>
      </c>
      <c r="Q130" s="51" t="str">
        <f t="shared" si="17"/>
        <v>E</v>
      </c>
      <c r="R130" s="52">
        <f t="shared" si="14"/>
        <v>0</v>
      </c>
      <c r="S130" s="54"/>
      <c r="T130" s="53"/>
      <c r="U130" s="57"/>
      <c r="V130" s="57"/>
      <c r="W130" s="57"/>
      <c r="X130" s="57"/>
      <c r="Y130" s="57"/>
      <c r="Z130" s="57"/>
      <c r="AA130" s="57"/>
      <c r="AB130" s="57"/>
      <c r="AC130" s="57"/>
      <c r="AD130" s="57"/>
      <c r="AE130" s="57"/>
      <c r="AF130" s="57"/>
      <c r="AG130" s="57"/>
      <c r="AH130" s="57"/>
      <c r="AI130" s="57"/>
      <c r="AJ130" s="57"/>
      <c r="AK130" s="57"/>
      <c r="AL130" s="57"/>
      <c r="AM130" s="57"/>
      <c r="AN130" s="57"/>
      <c r="AO130" s="57"/>
      <c r="AP130" s="57"/>
      <c r="AQ130" s="57"/>
      <c r="AR130" s="57"/>
      <c r="AS130" s="57"/>
      <c r="AT130" s="57"/>
      <c r="AU130" s="57"/>
      <c r="AV130" s="57"/>
      <c r="AW130" s="57"/>
    </row>
    <row r="131" spans="1:49" ht="15">
      <c r="A131" s="56"/>
      <c r="B131" s="53"/>
      <c r="C131" s="54"/>
      <c r="D131" s="54"/>
      <c r="E131" s="47"/>
      <c r="F131" s="46"/>
      <c r="G131" s="48"/>
      <c r="H131" s="55"/>
      <c r="I131" s="55"/>
      <c r="J131" s="90"/>
      <c r="K131" s="90" t="e">
        <f t="shared" si="16"/>
        <v>#DIV/0!</v>
      </c>
      <c r="L131" s="91" t="str">
        <f t="shared" si="9"/>
        <v>E</v>
      </c>
      <c r="M131" s="92" t="str">
        <f t="shared" si="10"/>
        <v>E</v>
      </c>
      <c r="N131" s="92" t="str">
        <f t="shared" si="11"/>
        <v>E</v>
      </c>
      <c r="O131" s="49" t="str">
        <f t="shared" si="12"/>
        <v>E</v>
      </c>
      <c r="P131" s="50" t="str">
        <f t="shared" si="13"/>
        <v>E</v>
      </c>
      <c r="Q131" s="51" t="str">
        <f t="shared" si="17"/>
        <v>E</v>
      </c>
      <c r="R131" s="52">
        <f t="shared" si="14"/>
        <v>0</v>
      </c>
      <c r="S131" s="54"/>
      <c r="T131" s="53"/>
      <c r="U131" s="57"/>
      <c r="V131" s="57"/>
      <c r="W131" s="57"/>
      <c r="X131" s="57"/>
      <c r="Y131" s="57"/>
      <c r="Z131" s="57"/>
      <c r="AA131" s="57"/>
      <c r="AB131" s="57"/>
      <c r="AC131" s="57"/>
      <c r="AD131" s="57"/>
      <c r="AE131" s="57"/>
      <c r="AF131" s="57"/>
      <c r="AG131" s="57"/>
      <c r="AH131" s="57"/>
      <c r="AI131" s="57"/>
      <c r="AJ131" s="57"/>
      <c r="AK131" s="57"/>
      <c r="AL131" s="57"/>
      <c r="AM131" s="57"/>
      <c r="AN131" s="57"/>
      <c r="AO131" s="57"/>
      <c r="AP131" s="57"/>
      <c r="AQ131" s="57"/>
      <c r="AR131" s="57"/>
      <c r="AS131" s="57"/>
      <c r="AT131" s="57"/>
      <c r="AU131" s="57"/>
      <c r="AV131" s="57"/>
      <c r="AW131" s="57"/>
    </row>
    <row r="132" spans="1:49" ht="15">
      <c r="A132" s="56"/>
      <c r="B132" s="53"/>
      <c r="C132" s="54"/>
      <c r="D132" s="54"/>
      <c r="E132" s="47"/>
      <c r="F132" s="46"/>
      <c r="G132" s="48"/>
      <c r="H132" s="55"/>
      <c r="I132" s="55"/>
      <c r="J132" s="90"/>
      <c r="K132" s="90" t="e">
        <f t="shared" si="16"/>
        <v>#DIV/0!</v>
      </c>
      <c r="L132" s="91" t="str">
        <f t="shared" si="9"/>
        <v>E</v>
      </c>
      <c r="M132" s="92" t="str">
        <f t="shared" si="10"/>
        <v>E</v>
      </c>
      <c r="N132" s="92" t="str">
        <f t="shared" si="11"/>
        <v>E</v>
      </c>
      <c r="O132" s="49" t="str">
        <f t="shared" si="12"/>
        <v>E</v>
      </c>
      <c r="P132" s="50" t="str">
        <f t="shared" si="13"/>
        <v>E</v>
      </c>
      <c r="Q132" s="51" t="str">
        <f t="shared" si="17"/>
        <v>E</v>
      </c>
      <c r="R132" s="52">
        <f t="shared" si="14"/>
        <v>0</v>
      </c>
      <c r="S132" s="54"/>
      <c r="T132" s="53"/>
      <c r="U132" s="57"/>
      <c r="V132" s="57"/>
      <c r="W132" s="57"/>
      <c r="X132" s="57"/>
      <c r="Y132" s="57"/>
      <c r="Z132" s="57"/>
      <c r="AA132" s="57"/>
      <c r="AB132" s="57"/>
      <c r="AC132" s="57"/>
      <c r="AD132" s="57"/>
      <c r="AE132" s="57"/>
      <c r="AF132" s="57"/>
      <c r="AG132" s="57"/>
      <c r="AH132" s="57"/>
      <c r="AI132" s="57"/>
      <c r="AJ132" s="57"/>
      <c r="AK132" s="57"/>
      <c r="AL132" s="57"/>
      <c r="AM132" s="57"/>
      <c r="AN132" s="57"/>
      <c r="AO132" s="57"/>
      <c r="AP132" s="57"/>
      <c r="AQ132" s="57"/>
      <c r="AR132" s="57"/>
      <c r="AS132" s="57"/>
      <c r="AT132" s="57"/>
      <c r="AU132" s="57"/>
      <c r="AV132" s="57"/>
      <c r="AW132" s="57"/>
    </row>
    <row r="133" spans="1:49" ht="15">
      <c r="A133" s="56"/>
      <c r="B133" s="53"/>
      <c r="C133" s="54"/>
      <c r="D133" s="54"/>
      <c r="E133" s="47"/>
      <c r="F133" s="46"/>
      <c r="G133" s="48"/>
      <c r="H133" s="55"/>
      <c r="I133" s="55"/>
      <c r="J133" s="90"/>
      <c r="K133" s="90" t="e">
        <f t="shared" si="16"/>
        <v>#DIV/0!</v>
      </c>
      <c r="L133" s="91" t="str">
        <f t="shared" si="9"/>
        <v>E</v>
      </c>
      <c r="M133" s="92" t="str">
        <f t="shared" si="10"/>
        <v>E</v>
      </c>
      <c r="N133" s="92" t="str">
        <f t="shared" si="11"/>
        <v>E</v>
      </c>
      <c r="O133" s="49" t="str">
        <f t="shared" si="12"/>
        <v>E</v>
      </c>
      <c r="P133" s="50" t="str">
        <f t="shared" si="13"/>
        <v>E</v>
      </c>
      <c r="Q133" s="51" t="str">
        <f t="shared" si="17"/>
        <v>E</v>
      </c>
      <c r="R133" s="52">
        <f t="shared" si="14"/>
        <v>0</v>
      </c>
      <c r="S133" s="54"/>
      <c r="T133" s="53"/>
      <c r="U133" s="57"/>
      <c r="V133" s="57"/>
      <c r="W133" s="57"/>
      <c r="X133" s="57"/>
      <c r="Y133" s="57"/>
      <c r="Z133" s="57"/>
      <c r="AA133" s="57"/>
      <c r="AB133" s="57"/>
      <c r="AC133" s="57"/>
      <c r="AD133" s="57"/>
      <c r="AE133" s="57"/>
      <c r="AF133" s="57"/>
      <c r="AG133" s="57"/>
      <c r="AH133" s="57"/>
      <c r="AI133" s="57"/>
      <c r="AJ133" s="57"/>
      <c r="AK133" s="57"/>
      <c r="AL133" s="57"/>
      <c r="AM133" s="57"/>
      <c r="AN133" s="57"/>
      <c r="AO133" s="57"/>
      <c r="AP133" s="57"/>
      <c r="AQ133" s="57"/>
      <c r="AR133" s="57"/>
      <c r="AS133" s="57"/>
      <c r="AT133" s="57"/>
      <c r="AU133" s="57"/>
      <c r="AV133" s="57"/>
      <c r="AW133" s="57"/>
    </row>
    <row r="134" spans="1:49" ht="15">
      <c r="A134" s="56"/>
      <c r="B134" s="53"/>
      <c r="C134" s="54"/>
      <c r="D134" s="54"/>
      <c r="E134" s="47"/>
      <c r="F134" s="46"/>
      <c r="G134" s="48"/>
      <c r="H134" s="55"/>
      <c r="I134" s="55"/>
      <c r="J134" s="90"/>
      <c r="K134" s="90" t="e">
        <f t="shared" si="16"/>
        <v>#DIV/0!</v>
      </c>
      <c r="L134" s="91" t="str">
        <f t="shared" si="9"/>
        <v>E</v>
      </c>
      <c r="M134" s="92" t="str">
        <f t="shared" si="10"/>
        <v>E</v>
      </c>
      <c r="N134" s="92" t="str">
        <f t="shared" si="11"/>
        <v>E</v>
      </c>
      <c r="O134" s="49" t="str">
        <f t="shared" si="12"/>
        <v>E</v>
      </c>
      <c r="P134" s="50" t="str">
        <f t="shared" si="13"/>
        <v>E</v>
      </c>
      <c r="Q134" s="51" t="str">
        <f t="shared" si="17"/>
        <v>E</v>
      </c>
      <c r="R134" s="52">
        <f t="shared" si="14"/>
        <v>0</v>
      </c>
      <c r="S134" s="54"/>
      <c r="T134" s="53"/>
      <c r="U134" s="57"/>
      <c r="V134" s="57"/>
      <c r="W134" s="57"/>
      <c r="X134" s="57"/>
      <c r="Y134" s="57"/>
      <c r="Z134" s="57"/>
      <c r="AA134" s="57"/>
      <c r="AB134" s="57"/>
      <c r="AC134" s="57"/>
      <c r="AD134" s="57"/>
      <c r="AE134" s="57"/>
      <c r="AF134" s="57"/>
      <c r="AG134" s="57"/>
      <c r="AH134" s="57"/>
      <c r="AI134" s="57"/>
      <c r="AJ134" s="57"/>
      <c r="AK134" s="57"/>
      <c r="AL134" s="57"/>
      <c r="AM134" s="57"/>
      <c r="AN134" s="57"/>
      <c r="AO134" s="57"/>
      <c r="AP134" s="57"/>
      <c r="AQ134" s="57"/>
      <c r="AR134" s="57"/>
      <c r="AS134" s="57"/>
      <c r="AT134" s="57"/>
      <c r="AU134" s="57"/>
      <c r="AV134" s="57"/>
      <c r="AW134" s="57"/>
    </row>
    <row r="135" spans="1:49" ht="15">
      <c r="A135" s="56"/>
      <c r="B135" s="53"/>
      <c r="C135" s="54"/>
      <c r="D135" s="54"/>
      <c r="E135" s="47"/>
      <c r="F135" s="46"/>
      <c r="G135" s="48"/>
      <c r="H135" s="55"/>
      <c r="I135" s="55"/>
      <c r="J135" s="90"/>
      <c r="K135" s="90" t="e">
        <f t="shared" si="16"/>
        <v>#DIV/0!</v>
      </c>
      <c r="L135" s="91" t="str">
        <f t="shared" si="9"/>
        <v>E</v>
      </c>
      <c r="M135" s="92" t="str">
        <f t="shared" si="10"/>
        <v>E</v>
      </c>
      <c r="N135" s="92" t="str">
        <f t="shared" si="11"/>
        <v>E</v>
      </c>
      <c r="O135" s="49" t="str">
        <f t="shared" si="12"/>
        <v>E</v>
      </c>
      <c r="P135" s="50" t="str">
        <f t="shared" si="13"/>
        <v>E</v>
      </c>
      <c r="Q135" s="51" t="str">
        <f t="shared" si="17"/>
        <v>E</v>
      </c>
      <c r="R135" s="52">
        <f t="shared" si="14"/>
        <v>0</v>
      </c>
      <c r="S135" s="54"/>
      <c r="T135" s="53"/>
      <c r="U135" s="57"/>
      <c r="V135" s="57"/>
      <c r="W135" s="57"/>
      <c r="X135" s="57"/>
      <c r="Y135" s="57"/>
      <c r="Z135" s="57"/>
      <c r="AA135" s="57"/>
      <c r="AB135" s="57"/>
      <c r="AC135" s="57"/>
      <c r="AD135" s="57"/>
      <c r="AE135" s="57"/>
      <c r="AF135" s="57"/>
      <c r="AG135" s="57"/>
      <c r="AH135" s="57"/>
      <c r="AI135" s="57"/>
      <c r="AJ135" s="57"/>
      <c r="AK135" s="57"/>
      <c r="AL135" s="57"/>
      <c r="AM135" s="57"/>
      <c r="AN135" s="57"/>
      <c r="AO135" s="57"/>
      <c r="AP135" s="57"/>
      <c r="AQ135" s="57"/>
      <c r="AR135" s="57"/>
      <c r="AS135" s="57"/>
      <c r="AT135" s="57"/>
      <c r="AU135" s="57"/>
      <c r="AV135" s="57"/>
      <c r="AW135" s="57"/>
    </row>
    <row r="136" spans="1:49" ht="15">
      <c r="A136" s="56"/>
      <c r="B136" s="53"/>
      <c r="C136" s="54"/>
      <c r="D136" s="54"/>
      <c r="E136" s="47"/>
      <c r="F136" s="46"/>
      <c r="G136" s="48"/>
      <c r="H136" s="55"/>
      <c r="I136" s="55"/>
      <c r="J136" s="90"/>
      <c r="K136" s="90" t="e">
        <f t="shared" si="16"/>
        <v>#DIV/0!</v>
      </c>
      <c r="L136" s="91" t="str">
        <f t="shared" si="9"/>
        <v>E</v>
      </c>
      <c r="M136" s="92" t="str">
        <f t="shared" si="10"/>
        <v>E</v>
      </c>
      <c r="N136" s="92" t="str">
        <f t="shared" si="11"/>
        <v>E</v>
      </c>
      <c r="O136" s="49" t="str">
        <f t="shared" si="12"/>
        <v>E</v>
      </c>
      <c r="P136" s="50" t="str">
        <f t="shared" si="13"/>
        <v>E</v>
      </c>
      <c r="Q136" s="51" t="str">
        <f t="shared" si="17"/>
        <v>E</v>
      </c>
      <c r="R136" s="52">
        <f t="shared" si="14"/>
        <v>0</v>
      </c>
      <c r="S136" s="54"/>
      <c r="T136" s="53"/>
      <c r="U136" s="57"/>
      <c r="V136" s="57"/>
      <c r="W136" s="57"/>
      <c r="X136" s="57"/>
      <c r="Y136" s="57"/>
      <c r="Z136" s="57"/>
      <c r="AA136" s="57"/>
      <c r="AB136" s="57"/>
      <c r="AC136" s="57"/>
      <c r="AD136" s="57"/>
      <c r="AE136" s="57"/>
      <c r="AF136" s="57"/>
      <c r="AG136" s="57"/>
      <c r="AH136" s="57"/>
      <c r="AI136" s="57"/>
      <c r="AJ136" s="57"/>
      <c r="AK136" s="57"/>
      <c r="AL136" s="57"/>
      <c r="AM136" s="57"/>
      <c r="AN136" s="57"/>
      <c r="AO136" s="57"/>
      <c r="AP136" s="57"/>
      <c r="AQ136" s="57"/>
      <c r="AR136" s="57"/>
      <c r="AS136" s="57"/>
      <c r="AT136" s="57"/>
      <c r="AU136" s="57"/>
      <c r="AV136" s="57"/>
      <c r="AW136" s="57"/>
    </row>
    <row r="137" spans="1:49" ht="15">
      <c r="A137" s="56"/>
      <c r="B137" s="53"/>
      <c r="C137" s="54"/>
      <c r="D137" s="54"/>
      <c r="E137" s="47"/>
      <c r="F137" s="46"/>
      <c r="G137" s="48"/>
      <c r="H137" s="55"/>
      <c r="I137" s="55"/>
      <c r="J137" s="90"/>
      <c r="K137" s="90" t="e">
        <f t="shared" si="16"/>
        <v>#DIV/0!</v>
      </c>
      <c r="L137" s="91" t="str">
        <f t="shared" si="9"/>
        <v>E</v>
      </c>
      <c r="M137" s="92" t="str">
        <f t="shared" si="10"/>
        <v>E</v>
      </c>
      <c r="N137" s="92" t="str">
        <f t="shared" si="11"/>
        <v>E</v>
      </c>
      <c r="O137" s="49" t="str">
        <f t="shared" si="12"/>
        <v>E</v>
      </c>
      <c r="P137" s="50" t="str">
        <f t="shared" si="13"/>
        <v>E</v>
      </c>
      <c r="Q137" s="51" t="str">
        <f t="shared" si="17"/>
        <v>E</v>
      </c>
      <c r="R137" s="52">
        <f t="shared" si="14"/>
        <v>0</v>
      </c>
      <c r="S137" s="54"/>
      <c r="T137" s="53"/>
      <c r="U137" s="57"/>
      <c r="V137" s="57"/>
      <c r="W137" s="57"/>
      <c r="X137" s="57"/>
      <c r="Y137" s="57"/>
      <c r="Z137" s="57"/>
      <c r="AA137" s="57"/>
      <c r="AB137" s="57"/>
      <c r="AC137" s="57"/>
      <c r="AD137" s="57"/>
      <c r="AE137" s="57"/>
      <c r="AF137" s="57"/>
      <c r="AG137" s="57"/>
      <c r="AH137" s="57"/>
      <c r="AI137" s="57"/>
      <c r="AJ137" s="57"/>
      <c r="AK137" s="57"/>
      <c r="AL137" s="57"/>
      <c r="AM137" s="57"/>
      <c r="AN137" s="57"/>
      <c r="AO137" s="57"/>
      <c r="AP137" s="57"/>
      <c r="AQ137" s="57"/>
      <c r="AR137" s="57"/>
      <c r="AS137" s="57"/>
      <c r="AT137" s="57"/>
      <c r="AU137" s="57"/>
      <c r="AV137" s="57"/>
      <c r="AW137" s="57"/>
    </row>
    <row r="138" spans="1:49" ht="15">
      <c r="A138" s="56"/>
      <c r="B138" s="53"/>
      <c r="C138" s="54"/>
      <c r="D138" s="54"/>
      <c r="E138" s="47"/>
      <c r="F138" s="46"/>
      <c r="G138" s="48"/>
      <c r="H138" s="55"/>
      <c r="I138" s="55"/>
      <c r="J138" s="90"/>
      <c r="K138" s="90" t="e">
        <f t="shared" si="16"/>
        <v>#DIV/0!</v>
      </c>
      <c r="L138" s="91" t="str">
        <f t="shared" si="9"/>
        <v>E</v>
      </c>
      <c r="M138" s="92" t="str">
        <f t="shared" si="10"/>
        <v>E</v>
      </c>
      <c r="N138" s="92" t="str">
        <f t="shared" si="11"/>
        <v>E</v>
      </c>
      <c r="O138" s="49" t="str">
        <f t="shared" si="12"/>
        <v>E</v>
      </c>
      <c r="P138" s="50" t="str">
        <f t="shared" si="13"/>
        <v>E</v>
      </c>
      <c r="Q138" s="51" t="str">
        <f t="shared" si="17"/>
        <v>E</v>
      </c>
      <c r="R138" s="52">
        <f t="shared" si="14"/>
        <v>0</v>
      </c>
      <c r="S138" s="54"/>
      <c r="T138" s="53"/>
      <c r="U138" s="57"/>
      <c r="V138" s="57"/>
      <c r="W138" s="57"/>
      <c r="X138" s="57"/>
      <c r="Y138" s="57"/>
      <c r="Z138" s="57"/>
      <c r="AA138" s="57"/>
      <c r="AB138" s="57"/>
      <c r="AC138" s="57"/>
      <c r="AD138" s="57"/>
      <c r="AE138" s="57"/>
      <c r="AF138" s="57"/>
      <c r="AG138" s="57"/>
      <c r="AH138" s="57"/>
      <c r="AI138" s="57"/>
      <c r="AJ138" s="57"/>
      <c r="AK138" s="57"/>
      <c r="AL138" s="57"/>
      <c r="AM138" s="57"/>
      <c r="AN138" s="57"/>
      <c r="AO138" s="57"/>
      <c r="AP138" s="57"/>
      <c r="AQ138" s="57"/>
      <c r="AR138" s="57"/>
      <c r="AS138" s="57"/>
      <c r="AT138" s="57"/>
      <c r="AU138" s="57"/>
      <c r="AV138" s="57"/>
      <c r="AW138" s="57"/>
    </row>
    <row r="139" spans="1:49" ht="15">
      <c r="A139" s="56"/>
      <c r="B139" s="53"/>
      <c r="C139" s="54"/>
      <c r="D139" s="54"/>
      <c r="E139" s="47"/>
      <c r="F139" s="46"/>
      <c r="G139" s="48"/>
      <c r="H139" s="55"/>
      <c r="I139" s="55"/>
      <c r="J139" s="90"/>
      <c r="K139" s="90" t="e">
        <f t="shared" si="16"/>
        <v>#DIV/0!</v>
      </c>
      <c r="L139" s="91" t="str">
        <f aca="true" t="shared" si="18" ref="L139:L199">IF(OR((J139="E"),(J139&gt;$J$4),(I139&gt;=$H$7),ISBLANK(J139)),"E",I139*5+H139*5)</f>
        <v>E</v>
      </c>
      <c r="M139" s="92" t="str">
        <f aca="true" t="shared" si="19" ref="M139:M199">IF(OR((J139="E"),(J139&gt;$J$4),(I139&gt;=$H$7),ISBLANK(J139)),"E",IF((J139&lt;$J$3),0,J139-$J$3))</f>
        <v>E</v>
      </c>
      <c r="N139" s="92" t="str">
        <f aca="true" t="shared" si="20" ref="N139:N199">IF(OR((J139="E"),(J139&gt;$J$4),(I139&gt;=$H$7),ISBLANK(J139)),"E",SUM(L139:M139))</f>
        <v>E</v>
      </c>
      <c r="O139" s="49" t="str">
        <f aca="true" t="shared" si="21" ref="O139:O199">IF(N139="E","E",IF(ISNUMBER(N139),IF(N139&lt;=5.99,"V",IF(N139&lt;=15.99,"SG",IF(N139&lt;=25.99,"G","o.B.")))))</f>
        <v>E</v>
      </c>
      <c r="P139" s="50" t="str">
        <f aca="true" t="shared" si="22" ref="P139:P199">IF(Q139="E","E",RANK(Q139,$Q$11:$Q$200,0))</f>
        <v>E</v>
      </c>
      <c r="Q139" s="51" t="str">
        <f t="shared" si="17"/>
        <v>E</v>
      </c>
      <c r="R139" s="52">
        <f aca="true" t="shared" si="23" ref="R139:R199">H139+I139</f>
        <v>0</v>
      </c>
      <c r="S139" s="54"/>
      <c r="T139" s="53"/>
      <c r="U139" s="57"/>
      <c r="V139" s="57"/>
      <c r="W139" s="57"/>
      <c r="X139" s="57"/>
      <c r="Y139" s="57"/>
      <c r="Z139" s="57"/>
      <c r="AA139" s="57"/>
      <c r="AB139" s="57"/>
      <c r="AC139" s="57"/>
      <c r="AD139" s="57"/>
      <c r="AE139" s="57"/>
      <c r="AF139" s="57"/>
      <c r="AG139" s="57"/>
      <c r="AH139" s="57"/>
      <c r="AI139" s="57"/>
      <c r="AJ139" s="57"/>
      <c r="AK139" s="57"/>
      <c r="AL139" s="57"/>
      <c r="AM139" s="57"/>
      <c r="AN139" s="57"/>
      <c r="AO139" s="57"/>
      <c r="AP139" s="57"/>
      <c r="AQ139" s="57"/>
      <c r="AR139" s="57"/>
      <c r="AS139" s="57"/>
      <c r="AT139" s="57"/>
      <c r="AU139" s="57"/>
      <c r="AV139" s="57"/>
      <c r="AW139" s="57"/>
    </row>
    <row r="140" spans="1:49" ht="15">
      <c r="A140" s="56"/>
      <c r="B140" s="53"/>
      <c r="C140" s="54"/>
      <c r="D140" s="54"/>
      <c r="E140" s="47"/>
      <c r="F140" s="46"/>
      <c r="G140" s="48"/>
      <c r="H140" s="55"/>
      <c r="I140" s="55"/>
      <c r="J140" s="90"/>
      <c r="K140" s="90" t="e">
        <f aca="true" t="shared" si="24" ref="K140:K200">SUM($G$4/J140)</f>
        <v>#DIV/0!</v>
      </c>
      <c r="L140" s="91" t="str">
        <f t="shared" si="18"/>
        <v>E</v>
      </c>
      <c r="M140" s="92" t="str">
        <f t="shared" si="19"/>
        <v>E</v>
      </c>
      <c r="N140" s="92" t="str">
        <f t="shared" si="20"/>
        <v>E</v>
      </c>
      <c r="O140" s="49" t="str">
        <f t="shared" si="21"/>
        <v>E</v>
      </c>
      <c r="P140" s="50" t="str">
        <f t="shared" si="22"/>
        <v>E</v>
      </c>
      <c r="Q140" s="51" t="str">
        <f aca="true" t="shared" si="25" ref="Q140:Q200">IF(N140="E","E",RANK(N140,$N$11:$N$200,0)+0.01*RANK(R140,$R$11:$R$200,0)+0.0001*RANK(J140,$J$11:$J$200,0))</f>
        <v>E</v>
      </c>
      <c r="R140" s="52">
        <f t="shared" si="23"/>
        <v>0</v>
      </c>
      <c r="S140" s="54"/>
      <c r="T140" s="53"/>
      <c r="U140" s="57"/>
      <c r="V140" s="57"/>
      <c r="W140" s="57"/>
      <c r="X140" s="57"/>
      <c r="Y140" s="57"/>
      <c r="Z140" s="57"/>
      <c r="AA140" s="57"/>
      <c r="AB140" s="57"/>
      <c r="AC140" s="57"/>
      <c r="AD140" s="57"/>
      <c r="AE140" s="57"/>
      <c r="AF140" s="57"/>
      <c r="AG140" s="57"/>
      <c r="AH140" s="57"/>
      <c r="AI140" s="57"/>
      <c r="AJ140" s="57"/>
      <c r="AK140" s="57"/>
      <c r="AL140" s="57"/>
      <c r="AM140" s="57"/>
      <c r="AN140" s="57"/>
      <c r="AO140" s="57"/>
      <c r="AP140" s="57"/>
      <c r="AQ140" s="57"/>
      <c r="AR140" s="57"/>
      <c r="AS140" s="57"/>
      <c r="AT140" s="57"/>
      <c r="AU140" s="57"/>
      <c r="AV140" s="57"/>
      <c r="AW140" s="57"/>
    </row>
    <row r="141" spans="1:49" ht="15">
      <c r="A141" s="56"/>
      <c r="B141" s="53"/>
      <c r="C141" s="54"/>
      <c r="D141" s="54"/>
      <c r="E141" s="47"/>
      <c r="F141" s="46"/>
      <c r="G141" s="48"/>
      <c r="H141" s="55"/>
      <c r="I141" s="55"/>
      <c r="J141" s="90"/>
      <c r="K141" s="90" t="e">
        <f t="shared" si="24"/>
        <v>#DIV/0!</v>
      </c>
      <c r="L141" s="91" t="str">
        <f t="shared" si="18"/>
        <v>E</v>
      </c>
      <c r="M141" s="92" t="str">
        <f t="shared" si="19"/>
        <v>E</v>
      </c>
      <c r="N141" s="92" t="str">
        <f t="shared" si="20"/>
        <v>E</v>
      </c>
      <c r="O141" s="49" t="str">
        <f t="shared" si="21"/>
        <v>E</v>
      </c>
      <c r="P141" s="50" t="str">
        <f t="shared" si="22"/>
        <v>E</v>
      </c>
      <c r="Q141" s="51" t="str">
        <f t="shared" si="25"/>
        <v>E</v>
      </c>
      <c r="R141" s="52">
        <f t="shared" si="23"/>
        <v>0</v>
      </c>
      <c r="S141" s="54"/>
      <c r="T141" s="53"/>
      <c r="U141" s="57"/>
      <c r="V141" s="57"/>
      <c r="W141" s="57"/>
      <c r="X141" s="57"/>
      <c r="Y141" s="57"/>
      <c r="Z141" s="57"/>
      <c r="AA141" s="57"/>
      <c r="AB141" s="57"/>
      <c r="AC141" s="57"/>
      <c r="AD141" s="57"/>
      <c r="AE141" s="57"/>
      <c r="AF141" s="57"/>
      <c r="AG141" s="57"/>
      <c r="AH141" s="57"/>
      <c r="AI141" s="57"/>
      <c r="AJ141" s="57"/>
      <c r="AK141" s="57"/>
      <c r="AL141" s="57"/>
      <c r="AM141" s="57"/>
      <c r="AN141" s="57"/>
      <c r="AO141" s="57"/>
      <c r="AP141" s="57"/>
      <c r="AQ141" s="57"/>
      <c r="AR141" s="57"/>
      <c r="AS141" s="57"/>
      <c r="AT141" s="57"/>
      <c r="AU141" s="57"/>
      <c r="AV141" s="57"/>
      <c r="AW141" s="57"/>
    </row>
    <row r="142" spans="1:49" ht="15">
      <c r="A142" s="56"/>
      <c r="B142" s="53"/>
      <c r="C142" s="54"/>
      <c r="D142" s="54"/>
      <c r="E142" s="47"/>
      <c r="F142" s="46"/>
      <c r="G142" s="48"/>
      <c r="H142" s="55"/>
      <c r="I142" s="55"/>
      <c r="J142" s="90"/>
      <c r="K142" s="90" t="e">
        <f t="shared" si="24"/>
        <v>#DIV/0!</v>
      </c>
      <c r="L142" s="91" t="str">
        <f t="shared" si="18"/>
        <v>E</v>
      </c>
      <c r="M142" s="92" t="str">
        <f t="shared" si="19"/>
        <v>E</v>
      </c>
      <c r="N142" s="92" t="str">
        <f t="shared" si="20"/>
        <v>E</v>
      </c>
      <c r="O142" s="49" t="str">
        <f t="shared" si="21"/>
        <v>E</v>
      </c>
      <c r="P142" s="50" t="str">
        <f t="shared" si="22"/>
        <v>E</v>
      </c>
      <c r="Q142" s="51" t="str">
        <f t="shared" si="25"/>
        <v>E</v>
      </c>
      <c r="R142" s="52">
        <f t="shared" si="23"/>
        <v>0</v>
      </c>
      <c r="S142" s="54"/>
      <c r="T142" s="53"/>
      <c r="U142" s="57"/>
      <c r="V142" s="57"/>
      <c r="W142" s="57"/>
      <c r="X142" s="57"/>
      <c r="Y142" s="57"/>
      <c r="Z142" s="57"/>
      <c r="AA142" s="57"/>
      <c r="AB142" s="57"/>
      <c r="AC142" s="57"/>
      <c r="AD142" s="57"/>
      <c r="AE142" s="57"/>
      <c r="AF142" s="57"/>
      <c r="AG142" s="57"/>
      <c r="AH142" s="57"/>
      <c r="AI142" s="57"/>
      <c r="AJ142" s="57"/>
      <c r="AK142" s="57"/>
      <c r="AL142" s="57"/>
      <c r="AM142" s="57"/>
      <c r="AN142" s="57"/>
      <c r="AO142" s="57"/>
      <c r="AP142" s="57"/>
      <c r="AQ142" s="57"/>
      <c r="AR142" s="57"/>
      <c r="AS142" s="57"/>
      <c r="AT142" s="57"/>
      <c r="AU142" s="57"/>
      <c r="AV142" s="57"/>
      <c r="AW142" s="57"/>
    </row>
    <row r="143" spans="1:49" ht="15">
      <c r="A143" s="56"/>
      <c r="B143" s="53"/>
      <c r="C143" s="54"/>
      <c r="D143" s="54"/>
      <c r="E143" s="47"/>
      <c r="F143" s="46"/>
      <c r="G143" s="48"/>
      <c r="H143" s="55"/>
      <c r="I143" s="55"/>
      <c r="J143" s="90"/>
      <c r="K143" s="90" t="e">
        <f t="shared" si="24"/>
        <v>#DIV/0!</v>
      </c>
      <c r="L143" s="91" t="str">
        <f t="shared" si="18"/>
        <v>E</v>
      </c>
      <c r="M143" s="92" t="str">
        <f t="shared" si="19"/>
        <v>E</v>
      </c>
      <c r="N143" s="92" t="str">
        <f t="shared" si="20"/>
        <v>E</v>
      </c>
      <c r="O143" s="49" t="str">
        <f t="shared" si="21"/>
        <v>E</v>
      </c>
      <c r="P143" s="50" t="str">
        <f t="shared" si="22"/>
        <v>E</v>
      </c>
      <c r="Q143" s="51" t="str">
        <f t="shared" si="25"/>
        <v>E</v>
      </c>
      <c r="R143" s="52">
        <f t="shared" si="23"/>
        <v>0</v>
      </c>
      <c r="S143" s="54"/>
      <c r="T143" s="53"/>
      <c r="U143" s="57"/>
      <c r="V143" s="57"/>
      <c r="W143" s="57"/>
      <c r="X143" s="57"/>
      <c r="Y143" s="57"/>
      <c r="Z143" s="57"/>
      <c r="AA143" s="57"/>
      <c r="AB143" s="57"/>
      <c r="AC143" s="57"/>
      <c r="AD143" s="57"/>
      <c r="AE143" s="57"/>
      <c r="AF143" s="57"/>
      <c r="AG143" s="57"/>
      <c r="AH143" s="57"/>
      <c r="AI143" s="57"/>
      <c r="AJ143" s="57"/>
      <c r="AK143" s="57"/>
      <c r="AL143" s="57"/>
      <c r="AM143" s="57"/>
      <c r="AN143" s="57"/>
      <c r="AO143" s="57"/>
      <c r="AP143" s="57"/>
      <c r="AQ143" s="57"/>
      <c r="AR143" s="57"/>
      <c r="AS143" s="57"/>
      <c r="AT143" s="57"/>
      <c r="AU143" s="57"/>
      <c r="AV143" s="57"/>
      <c r="AW143" s="57"/>
    </row>
    <row r="144" spans="1:49" ht="15">
      <c r="A144" s="56"/>
      <c r="B144" s="53"/>
      <c r="C144" s="54"/>
      <c r="D144" s="54"/>
      <c r="E144" s="47"/>
      <c r="F144" s="46"/>
      <c r="G144" s="48"/>
      <c r="H144" s="55"/>
      <c r="I144" s="55"/>
      <c r="J144" s="90"/>
      <c r="K144" s="90" t="e">
        <f t="shared" si="24"/>
        <v>#DIV/0!</v>
      </c>
      <c r="L144" s="91" t="str">
        <f t="shared" si="18"/>
        <v>E</v>
      </c>
      <c r="M144" s="92" t="str">
        <f t="shared" si="19"/>
        <v>E</v>
      </c>
      <c r="N144" s="92" t="str">
        <f t="shared" si="20"/>
        <v>E</v>
      </c>
      <c r="O144" s="49" t="str">
        <f t="shared" si="21"/>
        <v>E</v>
      </c>
      <c r="P144" s="50" t="str">
        <f t="shared" si="22"/>
        <v>E</v>
      </c>
      <c r="Q144" s="51" t="str">
        <f t="shared" si="25"/>
        <v>E</v>
      </c>
      <c r="R144" s="52">
        <f t="shared" si="23"/>
        <v>0</v>
      </c>
      <c r="S144" s="54"/>
      <c r="T144" s="53"/>
      <c r="U144" s="57"/>
      <c r="V144" s="57"/>
      <c r="W144" s="57"/>
      <c r="X144" s="57"/>
      <c r="Y144" s="57"/>
      <c r="Z144" s="57"/>
      <c r="AA144" s="57"/>
      <c r="AB144" s="57"/>
      <c r="AC144" s="57"/>
      <c r="AD144" s="57"/>
      <c r="AE144" s="57"/>
      <c r="AF144" s="57"/>
      <c r="AG144" s="57"/>
      <c r="AH144" s="57"/>
      <c r="AI144" s="57"/>
      <c r="AJ144" s="57"/>
      <c r="AK144" s="57"/>
      <c r="AL144" s="57"/>
      <c r="AM144" s="57"/>
      <c r="AN144" s="57"/>
      <c r="AO144" s="57"/>
      <c r="AP144" s="57"/>
      <c r="AQ144" s="57"/>
      <c r="AR144" s="57"/>
      <c r="AS144" s="57"/>
      <c r="AT144" s="57"/>
      <c r="AU144" s="57"/>
      <c r="AV144" s="57"/>
      <c r="AW144" s="57"/>
    </row>
    <row r="145" spans="1:49" ht="15">
      <c r="A145" s="56"/>
      <c r="B145" s="53"/>
      <c r="C145" s="54"/>
      <c r="D145" s="54"/>
      <c r="E145" s="47"/>
      <c r="F145" s="46"/>
      <c r="G145" s="48"/>
      <c r="H145" s="55"/>
      <c r="I145" s="55"/>
      <c r="J145" s="90"/>
      <c r="K145" s="90" t="e">
        <f t="shared" si="24"/>
        <v>#DIV/0!</v>
      </c>
      <c r="L145" s="91" t="str">
        <f t="shared" si="18"/>
        <v>E</v>
      </c>
      <c r="M145" s="92" t="str">
        <f t="shared" si="19"/>
        <v>E</v>
      </c>
      <c r="N145" s="92" t="str">
        <f t="shared" si="20"/>
        <v>E</v>
      </c>
      <c r="O145" s="49" t="str">
        <f t="shared" si="21"/>
        <v>E</v>
      </c>
      <c r="P145" s="50" t="str">
        <f t="shared" si="22"/>
        <v>E</v>
      </c>
      <c r="Q145" s="51" t="str">
        <f t="shared" si="25"/>
        <v>E</v>
      </c>
      <c r="R145" s="52">
        <f t="shared" si="23"/>
        <v>0</v>
      </c>
      <c r="S145" s="54"/>
      <c r="T145" s="53"/>
      <c r="U145" s="57"/>
      <c r="V145" s="57"/>
      <c r="W145" s="57"/>
      <c r="X145" s="57"/>
      <c r="Y145" s="57"/>
      <c r="Z145" s="57"/>
      <c r="AA145" s="57"/>
      <c r="AB145" s="57"/>
      <c r="AC145" s="57"/>
      <c r="AD145" s="57"/>
      <c r="AE145" s="57"/>
      <c r="AF145" s="57"/>
      <c r="AG145" s="57"/>
      <c r="AH145" s="57"/>
      <c r="AI145" s="57"/>
      <c r="AJ145" s="57"/>
      <c r="AK145" s="57"/>
      <c r="AL145" s="57"/>
      <c r="AM145" s="57"/>
      <c r="AN145" s="57"/>
      <c r="AO145" s="57"/>
      <c r="AP145" s="57"/>
      <c r="AQ145" s="57"/>
      <c r="AR145" s="57"/>
      <c r="AS145" s="57"/>
      <c r="AT145" s="57"/>
      <c r="AU145" s="57"/>
      <c r="AV145" s="57"/>
      <c r="AW145" s="57"/>
    </row>
    <row r="146" spans="1:49" ht="15">
      <c r="A146" s="56"/>
      <c r="B146" s="53"/>
      <c r="C146" s="54"/>
      <c r="D146" s="54"/>
      <c r="E146" s="47"/>
      <c r="F146" s="46"/>
      <c r="G146" s="48"/>
      <c r="H146" s="55"/>
      <c r="I146" s="55"/>
      <c r="J146" s="90"/>
      <c r="K146" s="90" t="e">
        <f t="shared" si="24"/>
        <v>#DIV/0!</v>
      </c>
      <c r="L146" s="91" t="str">
        <f t="shared" si="18"/>
        <v>E</v>
      </c>
      <c r="M146" s="92" t="str">
        <f t="shared" si="19"/>
        <v>E</v>
      </c>
      <c r="N146" s="92" t="str">
        <f t="shared" si="20"/>
        <v>E</v>
      </c>
      <c r="O146" s="49" t="str">
        <f t="shared" si="21"/>
        <v>E</v>
      </c>
      <c r="P146" s="50" t="str">
        <f t="shared" si="22"/>
        <v>E</v>
      </c>
      <c r="Q146" s="51" t="str">
        <f t="shared" si="25"/>
        <v>E</v>
      </c>
      <c r="R146" s="52">
        <f t="shared" si="23"/>
        <v>0</v>
      </c>
      <c r="S146" s="54"/>
      <c r="T146" s="53"/>
      <c r="U146" s="57"/>
      <c r="V146" s="57"/>
      <c r="W146" s="57"/>
      <c r="X146" s="57"/>
      <c r="Y146" s="57"/>
      <c r="Z146" s="57"/>
      <c r="AA146" s="57"/>
      <c r="AB146" s="57"/>
      <c r="AC146" s="57"/>
      <c r="AD146" s="57"/>
      <c r="AE146" s="57"/>
      <c r="AF146" s="57"/>
      <c r="AG146" s="57"/>
      <c r="AH146" s="57"/>
      <c r="AI146" s="57"/>
      <c r="AJ146" s="57"/>
      <c r="AK146" s="57"/>
      <c r="AL146" s="57"/>
      <c r="AM146" s="57"/>
      <c r="AN146" s="57"/>
      <c r="AO146" s="57"/>
      <c r="AP146" s="57"/>
      <c r="AQ146" s="57"/>
      <c r="AR146" s="57"/>
      <c r="AS146" s="57"/>
      <c r="AT146" s="57"/>
      <c r="AU146" s="57"/>
      <c r="AV146" s="57"/>
      <c r="AW146" s="57"/>
    </row>
    <row r="147" spans="1:49" ht="15">
      <c r="A147" s="56"/>
      <c r="B147" s="53"/>
      <c r="C147" s="54"/>
      <c r="D147" s="54"/>
      <c r="E147" s="47"/>
      <c r="F147" s="46"/>
      <c r="G147" s="48"/>
      <c r="H147" s="55"/>
      <c r="I147" s="55"/>
      <c r="J147" s="90"/>
      <c r="K147" s="90" t="e">
        <f t="shared" si="24"/>
        <v>#DIV/0!</v>
      </c>
      <c r="L147" s="91" t="str">
        <f t="shared" si="18"/>
        <v>E</v>
      </c>
      <c r="M147" s="92" t="str">
        <f t="shared" si="19"/>
        <v>E</v>
      </c>
      <c r="N147" s="92" t="str">
        <f t="shared" si="20"/>
        <v>E</v>
      </c>
      <c r="O147" s="49" t="str">
        <f t="shared" si="21"/>
        <v>E</v>
      </c>
      <c r="P147" s="50" t="str">
        <f t="shared" si="22"/>
        <v>E</v>
      </c>
      <c r="Q147" s="51" t="str">
        <f t="shared" si="25"/>
        <v>E</v>
      </c>
      <c r="R147" s="52">
        <f t="shared" si="23"/>
        <v>0</v>
      </c>
      <c r="S147" s="54"/>
      <c r="T147" s="53"/>
      <c r="U147" s="57"/>
      <c r="V147" s="57"/>
      <c r="W147" s="57"/>
      <c r="X147" s="57"/>
      <c r="Y147" s="57"/>
      <c r="Z147" s="57"/>
      <c r="AA147" s="57"/>
      <c r="AB147" s="57"/>
      <c r="AC147" s="57"/>
      <c r="AD147" s="57"/>
      <c r="AE147" s="57"/>
      <c r="AF147" s="57"/>
      <c r="AG147" s="57"/>
      <c r="AH147" s="57"/>
      <c r="AI147" s="57"/>
      <c r="AJ147" s="57"/>
      <c r="AK147" s="57"/>
      <c r="AL147" s="57"/>
      <c r="AM147" s="57"/>
      <c r="AN147" s="57"/>
      <c r="AO147" s="57"/>
      <c r="AP147" s="57"/>
      <c r="AQ147" s="57"/>
      <c r="AR147" s="57"/>
      <c r="AS147" s="57"/>
      <c r="AT147" s="57"/>
      <c r="AU147" s="57"/>
      <c r="AV147" s="57"/>
      <c r="AW147" s="57"/>
    </row>
    <row r="148" spans="1:49" ht="15">
      <c r="A148" s="56"/>
      <c r="B148" s="53"/>
      <c r="C148" s="54"/>
      <c r="D148" s="54"/>
      <c r="E148" s="47"/>
      <c r="F148" s="46"/>
      <c r="G148" s="48"/>
      <c r="H148" s="55"/>
      <c r="I148" s="55"/>
      <c r="J148" s="90"/>
      <c r="K148" s="90" t="e">
        <f t="shared" si="24"/>
        <v>#DIV/0!</v>
      </c>
      <c r="L148" s="91" t="str">
        <f t="shared" si="18"/>
        <v>E</v>
      </c>
      <c r="M148" s="92" t="str">
        <f t="shared" si="19"/>
        <v>E</v>
      </c>
      <c r="N148" s="92" t="str">
        <f t="shared" si="20"/>
        <v>E</v>
      </c>
      <c r="O148" s="49" t="str">
        <f t="shared" si="21"/>
        <v>E</v>
      </c>
      <c r="P148" s="50" t="str">
        <f t="shared" si="22"/>
        <v>E</v>
      </c>
      <c r="Q148" s="51" t="str">
        <f t="shared" si="25"/>
        <v>E</v>
      </c>
      <c r="R148" s="52">
        <f t="shared" si="23"/>
        <v>0</v>
      </c>
      <c r="S148" s="54"/>
      <c r="T148" s="53"/>
      <c r="U148" s="57"/>
      <c r="V148" s="57"/>
      <c r="W148" s="57"/>
      <c r="X148" s="57"/>
      <c r="Y148" s="57"/>
      <c r="Z148" s="57"/>
      <c r="AA148" s="57"/>
      <c r="AB148" s="57"/>
      <c r="AC148" s="57"/>
      <c r="AD148" s="57"/>
      <c r="AE148" s="57"/>
      <c r="AF148" s="57"/>
      <c r="AG148" s="57"/>
      <c r="AH148" s="57"/>
      <c r="AI148" s="57"/>
      <c r="AJ148" s="57"/>
      <c r="AK148" s="57"/>
      <c r="AL148" s="57"/>
      <c r="AM148" s="57"/>
      <c r="AN148" s="57"/>
      <c r="AO148" s="57"/>
      <c r="AP148" s="57"/>
      <c r="AQ148" s="57"/>
      <c r="AR148" s="57"/>
      <c r="AS148" s="57"/>
      <c r="AT148" s="57"/>
      <c r="AU148" s="57"/>
      <c r="AV148" s="57"/>
      <c r="AW148" s="57"/>
    </row>
    <row r="149" spans="1:49" ht="15">
      <c r="A149" s="56"/>
      <c r="B149" s="53"/>
      <c r="C149" s="54"/>
      <c r="D149" s="54"/>
      <c r="E149" s="47"/>
      <c r="F149" s="46"/>
      <c r="G149" s="48"/>
      <c r="H149" s="55"/>
      <c r="I149" s="55"/>
      <c r="J149" s="90"/>
      <c r="K149" s="90" t="e">
        <f t="shared" si="24"/>
        <v>#DIV/0!</v>
      </c>
      <c r="L149" s="91" t="str">
        <f t="shared" si="18"/>
        <v>E</v>
      </c>
      <c r="M149" s="92" t="str">
        <f t="shared" si="19"/>
        <v>E</v>
      </c>
      <c r="N149" s="92" t="str">
        <f t="shared" si="20"/>
        <v>E</v>
      </c>
      <c r="O149" s="49" t="str">
        <f t="shared" si="21"/>
        <v>E</v>
      </c>
      <c r="P149" s="50" t="str">
        <f t="shared" si="22"/>
        <v>E</v>
      </c>
      <c r="Q149" s="51" t="str">
        <f t="shared" si="25"/>
        <v>E</v>
      </c>
      <c r="R149" s="52">
        <f t="shared" si="23"/>
        <v>0</v>
      </c>
      <c r="S149" s="54"/>
      <c r="T149" s="53"/>
      <c r="U149" s="57"/>
      <c r="V149" s="57"/>
      <c r="W149" s="57"/>
      <c r="X149" s="57"/>
      <c r="Y149" s="57"/>
      <c r="Z149" s="57"/>
      <c r="AA149" s="57"/>
      <c r="AB149" s="57"/>
      <c r="AC149" s="57"/>
      <c r="AD149" s="57"/>
      <c r="AE149" s="57"/>
      <c r="AF149" s="57"/>
      <c r="AG149" s="57"/>
      <c r="AH149" s="57"/>
      <c r="AI149" s="57"/>
      <c r="AJ149" s="57"/>
      <c r="AK149" s="57"/>
      <c r="AL149" s="57"/>
      <c r="AM149" s="57"/>
      <c r="AN149" s="57"/>
      <c r="AO149" s="57"/>
      <c r="AP149" s="57"/>
      <c r="AQ149" s="57"/>
      <c r="AR149" s="57"/>
      <c r="AS149" s="57"/>
      <c r="AT149" s="57"/>
      <c r="AU149" s="57"/>
      <c r="AV149" s="57"/>
      <c r="AW149" s="57"/>
    </row>
    <row r="150" spans="1:49" ht="15">
      <c r="A150" s="56"/>
      <c r="B150" s="53"/>
      <c r="C150" s="54"/>
      <c r="D150" s="54"/>
      <c r="E150" s="47"/>
      <c r="F150" s="46"/>
      <c r="G150" s="48"/>
      <c r="H150" s="55"/>
      <c r="I150" s="55"/>
      <c r="J150" s="90"/>
      <c r="K150" s="90" t="e">
        <f t="shared" si="24"/>
        <v>#DIV/0!</v>
      </c>
      <c r="L150" s="91" t="str">
        <f t="shared" si="18"/>
        <v>E</v>
      </c>
      <c r="M150" s="92" t="str">
        <f t="shared" si="19"/>
        <v>E</v>
      </c>
      <c r="N150" s="92" t="str">
        <f t="shared" si="20"/>
        <v>E</v>
      </c>
      <c r="O150" s="49" t="str">
        <f t="shared" si="21"/>
        <v>E</v>
      </c>
      <c r="P150" s="50" t="str">
        <f t="shared" si="22"/>
        <v>E</v>
      </c>
      <c r="Q150" s="51" t="str">
        <f t="shared" si="25"/>
        <v>E</v>
      </c>
      <c r="R150" s="52">
        <f t="shared" si="23"/>
        <v>0</v>
      </c>
      <c r="S150" s="54"/>
      <c r="T150" s="53"/>
      <c r="U150" s="57"/>
      <c r="V150" s="57"/>
      <c r="W150" s="57"/>
      <c r="X150" s="57"/>
      <c r="Y150" s="57"/>
      <c r="Z150" s="57"/>
      <c r="AA150" s="57"/>
      <c r="AB150" s="57"/>
      <c r="AC150" s="57"/>
      <c r="AD150" s="57"/>
      <c r="AE150" s="57"/>
      <c r="AF150" s="57"/>
      <c r="AG150" s="57"/>
      <c r="AH150" s="57"/>
      <c r="AI150" s="57"/>
      <c r="AJ150" s="57"/>
      <c r="AK150" s="57"/>
      <c r="AL150" s="57"/>
      <c r="AM150" s="57"/>
      <c r="AN150" s="57"/>
      <c r="AO150" s="57"/>
      <c r="AP150" s="57"/>
      <c r="AQ150" s="57"/>
      <c r="AR150" s="57"/>
      <c r="AS150" s="57"/>
      <c r="AT150" s="57"/>
      <c r="AU150" s="57"/>
      <c r="AV150" s="57"/>
      <c r="AW150" s="57"/>
    </row>
    <row r="151" spans="1:49" ht="15">
      <c r="A151" s="56"/>
      <c r="B151" s="53"/>
      <c r="C151" s="54"/>
      <c r="D151" s="54"/>
      <c r="E151" s="47"/>
      <c r="F151" s="46"/>
      <c r="G151" s="48"/>
      <c r="H151" s="55"/>
      <c r="I151" s="55"/>
      <c r="J151" s="90"/>
      <c r="K151" s="90" t="e">
        <f t="shared" si="24"/>
        <v>#DIV/0!</v>
      </c>
      <c r="L151" s="91" t="str">
        <f t="shared" si="18"/>
        <v>E</v>
      </c>
      <c r="M151" s="92" t="str">
        <f t="shared" si="19"/>
        <v>E</v>
      </c>
      <c r="N151" s="92" t="str">
        <f t="shared" si="20"/>
        <v>E</v>
      </c>
      <c r="O151" s="49" t="str">
        <f t="shared" si="21"/>
        <v>E</v>
      </c>
      <c r="P151" s="50" t="str">
        <f t="shared" si="22"/>
        <v>E</v>
      </c>
      <c r="Q151" s="51" t="str">
        <f t="shared" si="25"/>
        <v>E</v>
      </c>
      <c r="R151" s="52">
        <f t="shared" si="23"/>
        <v>0</v>
      </c>
      <c r="S151" s="54"/>
      <c r="T151" s="53"/>
      <c r="U151" s="57"/>
      <c r="V151" s="57"/>
      <c r="W151" s="57"/>
      <c r="X151" s="57"/>
      <c r="Y151" s="57"/>
      <c r="Z151" s="57"/>
      <c r="AA151" s="57"/>
      <c r="AB151" s="57"/>
      <c r="AC151" s="57"/>
      <c r="AD151" s="57"/>
      <c r="AE151" s="57"/>
      <c r="AF151" s="57"/>
      <c r="AG151" s="57"/>
      <c r="AH151" s="57"/>
      <c r="AI151" s="57"/>
      <c r="AJ151" s="57"/>
      <c r="AK151" s="57"/>
      <c r="AL151" s="57"/>
      <c r="AM151" s="57"/>
      <c r="AN151" s="57"/>
      <c r="AO151" s="57"/>
      <c r="AP151" s="57"/>
      <c r="AQ151" s="57"/>
      <c r="AR151" s="57"/>
      <c r="AS151" s="57"/>
      <c r="AT151" s="57"/>
      <c r="AU151" s="57"/>
      <c r="AV151" s="57"/>
      <c r="AW151" s="57"/>
    </row>
    <row r="152" spans="1:49" ht="15">
      <c r="A152" s="56"/>
      <c r="B152" s="53"/>
      <c r="C152" s="54"/>
      <c r="D152" s="54"/>
      <c r="E152" s="47"/>
      <c r="F152" s="46"/>
      <c r="G152" s="48"/>
      <c r="H152" s="55"/>
      <c r="I152" s="55"/>
      <c r="J152" s="90"/>
      <c r="K152" s="90" t="e">
        <f t="shared" si="24"/>
        <v>#DIV/0!</v>
      </c>
      <c r="L152" s="91" t="str">
        <f t="shared" si="18"/>
        <v>E</v>
      </c>
      <c r="M152" s="92" t="str">
        <f t="shared" si="19"/>
        <v>E</v>
      </c>
      <c r="N152" s="92" t="str">
        <f t="shared" si="20"/>
        <v>E</v>
      </c>
      <c r="O152" s="49" t="str">
        <f t="shared" si="21"/>
        <v>E</v>
      </c>
      <c r="P152" s="50" t="str">
        <f t="shared" si="22"/>
        <v>E</v>
      </c>
      <c r="Q152" s="51" t="str">
        <f t="shared" si="25"/>
        <v>E</v>
      </c>
      <c r="R152" s="52">
        <f t="shared" si="23"/>
        <v>0</v>
      </c>
      <c r="S152" s="54"/>
      <c r="T152" s="53"/>
      <c r="U152" s="57"/>
      <c r="V152" s="57"/>
      <c r="W152" s="57"/>
      <c r="X152" s="57"/>
      <c r="Y152" s="57"/>
      <c r="Z152" s="57"/>
      <c r="AA152" s="57"/>
      <c r="AB152" s="57"/>
      <c r="AC152" s="57"/>
      <c r="AD152" s="57"/>
      <c r="AE152" s="57"/>
      <c r="AF152" s="57"/>
      <c r="AG152" s="57"/>
      <c r="AH152" s="57"/>
      <c r="AI152" s="57"/>
      <c r="AJ152" s="57"/>
      <c r="AK152" s="57"/>
      <c r="AL152" s="57"/>
      <c r="AM152" s="57"/>
      <c r="AN152" s="57"/>
      <c r="AO152" s="57"/>
      <c r="AP152" s="57"/>
      <c r="AQ152" s="57"/>
      <c r="AR152" s="57"/>
      <c r="AS152" s="57"/>
      <c r="AT152" s="57"/>
      <c r="AU152" s="57"/>
      <c r="AV152" s="57"/>
      <c r="AW152" s="57"/>
    </row>
    <row r="153" spans="1:49" ht="15">
      <c r="A153" s="56"/>
      <c r="B153" s="53"/>
      <c r="C153" s="54"/>
      <c r="D153" s="54"/>
      <c r="E153" s="47"/>
      <c r="F153" s="46"/>
      <c r="G153" s="48"/>
      <c r="H153" s="55"/>
      <c r="I153" s="55"/>
      <c r="J153" s="90"/>
      <c r="K153" s="90" t="e">
        <f t="shared" si="24"/>
        <v>#DIV/0!</v>
      </c>
      <c r="L153" s="91" t="str">
        <f t="shared" si="18"/>
        <v>E</v>
      </c>
      <c r="M153" s="92" t="str">
        <f t="shared" si="19"/>
        <v>E</v>
      </c>
      <c r="N153" s="92" t="str">
        <f t="shared" si="20"/>
        <v>E</v>
      </c>
      <c r="O153" s="49" t="str">
        <f t="shared" si="21"/>
        <v>E</v>
      </c>
      <c r="P153" s="50" t="str">
        <f t="shared" si="22"/>
        <v>E</v>
      </c>
      <c r="Q153" s="51" t="str">
        <f t="shared" si="25"/>
        <v>E</v>
      </c>
      <c r="R153" s="52">
        <f t="shared" si="23"/>
        <v>0</v>
      </c>
      <c r="S153" s="54"/>
      <c r="T153" s="53"/>
      <c r="U153" s="57"/>
      <c r="V153" s="57"/>
      <c r="W153" s="57"/>
      <c r="X153" s="57"/>
      <c r="Y153" s="57"/>
      <c r="Z153" s="57"/>
      <c r="AA153" s="57"/>
      <c r="AB153" s="57"/>
      <c r="AC153" s="57"/>
      <c r="AD153" s="57"/>
      <c r="AE153" s="57"/>
      <c r="AF153" s="57"/>
      <c r="AG153" s="57"/>
      <c r="AH153" s="57"/>
      <c r="AI153" s="57"/>
      <c r="AJ153" s="57"/>
      <c r="AK153" s="57"/>
      <c r="AL153" s="57"/>
      <c r="AM153" s="57"/>
      <c r="AN153" s="57"/>
      <c r="AO153" s="57"/>
      <c r="AP153" s="57"/>
      <c r="AQ153" s="57"/>
      <c r="AR153" s="57"/>
      <c r="AS153" s="57"/>
      <c r="AT153" s="57"/>
      <c r="AU153" s="57"/>
      <c r="AV153" s="57"/>
      <c r="AW153" s="57"/>
    </row>
    <row r="154" spans="1:49" ht="15">
      <c r="A154" s="56"/>
      <c r="B154" s="53"/>
      <c r="C154" s="54"/>
      <c r="D154" s="54"/>
      <c r="E154" s="47"/>
      <c r="F154" s="46"/>
      <c r="G154" s="48"/>
      <c r="H154" s="55"/>
      <c r="I154" s="55"/>
      <c r="J154" s="90"/>
      <c r="K154" s="90" t="e">
        <f t="shared" si="24"/>
        <v>#DIV/0!</v>
      </c>
      <c r="L154" s="91" t="str">
        <f t="shared" si="18"/>
        <v>E</v>
      </c>
      <c r="M154" s="92" t="str">
        <f t="shared" si="19"/>
        <v>E</v>
      </c>
      <c r="N154" s="92" t="str">
        <f t="shared" si="20"/>
        <v>E</v>
      </c>
      <c r="O154" s="49" t="str">
        <f t="shared" si="21"/>
        <v>E</v>
      </c>
      <c r="P154" s="50" t="str">
        <f t="shared" si="22"/>
        <v>E</v>
      </c>
      <c r="Q154" s="51" t="str">
        <f t="shared" si="25"/>
        <v>E</v>
      </c>
      <c r="R154" s="52">
        <f t="shared" si="23"/>
        <v>0</v>
      </c>
      <c r="S154" s="54"/>
      <c r="T154" s="53"/>
      <c r="U154" s="57"/>
      <c r="V154" s="57"/>
      <c r="W154" s="57"/>
      <c r="X154" s="57"/>
      <c r="Y154" s="57"/>
      <c r="Z154" s="57"/>
      <c r="AA154" s="57"/>
      <c r="AB154" s="57"/>
      <c r="AC154" s="57"/>
      <c r="AD154" s="57"/>
      <c r="AE154" s="57"/>
      <c r="AF154" s="57"/>
      <c r="AG154" s="57"/>
      <c r="AH154" s="57"/>
      <c r="AI154" s="57"/>
      <c r="AJ154" s="57"/>
      <c r="AK154" s="57"/>
      <c r="AL154" s="57"/>
      <c r="AM154" s="57"/>
      <c r="AN154" s="57"/>
      <c r="AO154" s="57"/>
      <c r="AP154" s="57"/>
      <c r="AQ154" s="57"/>
      <c r="AR154" s="57"/>
      <c r="AS154" s="57"/>
      <c r="AT154" s="57"/>
      <c r="AU154" s="57"/>
      <c r="AV154" s="57"/>
      <c r="AW154" s="57"/>
    </row>
    <row r="155" spans="1:49" ht="15">
      <c r="A155" s="56"/>
      <c r="B155" s="53"/>
      <c r="C155" s="54"/>
      <c r="D155" s="54"/>
      <c r="E155" s="47"/>
      <c r="F155" s="46"/>
      <c r="G155" s="48"/>
      <c r="H155" s="55"/>
      <c r="I155" s="55"/>
      <c r="J155" s="90"/>
      <c r="K155" s="90" t="e">
        <f t="shared" si="24"/>
        <v>#DIV/0!</v>
      </c>
      <c r="L155" s="91" t="str">
        <f t="shared" si="18"/>
        <v>E</v>
      </c>
      <c r="M155" s="92" t="str">
        <f t="shared" si="19"/>
        <v>E</v>
      </c>
      <c r="N155" s="92" t="str">
        <f t="shared" si="20"/>
        <v>E</v>
      </c>
      <c r="O155" s="49" t="str">
        <f t="shared" si="21"/>
        <v>E</v>
      </c>
      <c r="P155" s="50" t="str">
        <f t="shared" si="22"/>
        <v>E</v>
      </c>
      <c r="Q155" s="51" t="str">
        <f t="shared" si="25"/>
        <v>E</v>
      </c>
      <c r="R155" s="52">
        <f t="shared" si="23"/>
        <v>0</v>
      </c>
      <c r="S155" s="54"/>
      <c r="T155" s="53"/>
      <c r="U155" s="57"/>
      <c r="V155" s="57"/>
      <c r="W155" s="57"/>
      <c r="X155" s="57"/>
      <c r="Y155" s="57"/>
      <c r="Z155" s="57"/>
      <c r="AA155" s="57"/>
      <c r="AB155" s="57"/>
      <c r="AC155" s="57"/>
      <c r="AD155" s="57"/>
      <c r="AE155" s="57"/>
      <c r="AF155" s="57"/>
      <c r="AG155" s="57"/>
      <c r="AH155" s="57"/>
      <c r="AI155" s="57"/>
      <c r="AJ155" s="57"/>
      <c r="AK155" s="57"/>
      <c r="AL155" s="57"/>
      <c r="AM155" s="57"/>
      <c r="AN155" s="57"/>
      <c r="AO155" s="57"/>
      <c r="AP155" s="57"/>
      <c r="AQ155" s="57"/>
      <c r="AR155" s="57"/>
      <c r="AS155" s="57"/>
      <c r="AT155" s="57"/>
      <c r="AU155" s="57"/>
      <c r="AV155" s="57"/>
      <c r="AW155" s="57"/>
    </row>
    <row r="156" spans="1:49" ht="15">
      <c r="A156" s="56"/>
      <c r="B156" s="53"/>
      <c r="C156" s="54"/>
      <c r="D156" s="54"/>
      <c r="E156" s="47"/>
      <c r="F156" s="46"/>
      <c r="G156" s="48"/>
      <c r="H156" s="55"/>
      <c r="I156" s="55"/>
      <c r="J156" s="90"/>
      <c r="K156" s="90" t="e">
        <f t="shared" si="24"/>
        <v>#DIV/0!</v>
      </c>
      <c r="L156" s="91" t="str">
        <f t="shared" si="18"/>
        <v>E</v>
      </c>
      <c r="M156" s="92" t="str">
        <f t="shared" si="19"/>
        <v>E</v>
      </c>
      <c r="N156" s="92" t="str">
        <f t="shared" si="20"/>
        <v>E</v>
      </c>
      <c r="O156" s="49" t="str">
        <f t="shared" si="21"/>
        <v>E</v>
      </c>
      <c r="P156" s="50" t="str">
        <f t="shared" si="22"/>
        <v>E</v>
      </c>
      <c r="Q156" s="51" t="str">
        <f t="shared" si="25"/>
        <v>E</v>
      </c>
      <c r="R156" s="52">
        <f t="shared" si="23"/>
        <v>0</v>
      </c>
      <c r="S156" s="54"/>
      <c r="T156" s="53"/>
      <c r="U156" s="57"/>
      <c r="V156" s="57"/>
      <c r="W156" s="57"/>
      <c r="X156" s="57"/>
      <c r="Y156" s="57"/>
      <c r="Z156" s="57"/>
      <c r="AA156" s="57"/>
      <c r="AB156" s="57"/>
      <c r="AC156" s="57"/>
      <c r="AD156" s="57"/>
      <c r="AE156" s="57"/>
      <c r="AF156" s="57"/>
      <c r="AG156" s="57"/>
      <c r="AH156" s="57"/>
      <c r="AI156" s="57"/>
      <c r="AJ156" s="57"/>
      <c r="AK156" s="57"/>
      <c r="AL156" s="57"/>
      <c r="AM156" s="57"/>
      <c r="AN156" s="57"/>
      <c r="AO156" s="57"/>
      <c r="AP156" s="57"/>
      <c r="AQ156" s="57"/>
      <c r="AR156" s="57"/>
      <c r="AS156" s="57"/>
      <c r="AT156" s="57"/>
      <c r="AU156" s="57"/>
      <c r="AV156" s="57"/>
      <c r="AW156" s="57"/>
    </row>
    <row r="157" spans="1:49" ht="15">
      <c r="A157" s="56"/>
      <c r="B157" s="53"/>
      <c r="C157" s="54"/>
      <c r="D157" s="54"/>
      <c r="E157" s="47"/>
      <c r="F157" s="46"/>
      <c r="G157" s="48"/>
      <c r="H157" s="55"/>
      <c r="I157" s="55"/>
      <c r="J157" s="90"/>
      <c r="K157" s="90" t="e">
        <f t="shared" si="24"/>
        <v>#DIV/0!</v>
      </c>
      <c r="L157" s="91" t="str">
        <f t="shared" si="18"/>
        <v>E</v>
      </c>
      <c r="M157" s="92" t="str">
        <f t="shared" si="19"/>
        <v>E</v>
      </c>
      <c r="N157" s="92" t="str">
        <f t="shared" si="20"/>
        <v>E</v>
      </c>
      <c r="O157" s="49" t="str">
        <f t="shared" si="21"/>
        <v>E</v>
      </c>
      <c r="P157" s="50" t="str">
        <f t="shared" si="22"/>
        <v>E</v>
      </c>
      <c r="Q157" s="51" t="str">
        <f t="shared" si="25"/>
        <v>E</v>
      </c>
      <c r="R157" s="52">
        <f t="shared" si="23"/>
        <v>0</v>
      </c>
      <c r="S157" s="54"/>
      <c r="T157" s="53"/>
      <c r="U157" s="57"/>
      <c r="V157" s="57"/>
      <c r="W157" s="57"/>
      <c r="X157" s="57"/>
      <c r="Y157" s="57"/>
      <c r="Z157" s="57"/>
      <c r="AA157" s="57"/>
      <c r="AB157" s="57"/>
      <c r="AC157" s="57"/>
      <c r="AD157" s="57"/>
      <c r="AE157" s="57"/>
      <c r="AF157" s="57"/>
      <c r="AG157" s="57"/>
      <c r="AH157" s="57"/>
      <c r="AI157" s="57"/>
      <c r="AJ157" s="57"/>
      <c r="AK157" s="57"/>
      <c r="AL157" s="57"/>
      <c r="AM157" s="57"/>
      <c r="AN157" s="57"/>
      <c r="AO157" s="57"/>
      <c r="AP157" s="57"/>
      <c r="AQ157" s="57"/>
      <c r="AR157" s="57"/>
      <c r="AS157" s="57"/>
      <c r="AT157" s="57"/>
      <c r="AU157" s="57"/>
      <c r="AV157" s="57"/>
      <c r="AW157" s="57"/>
    </row>
    <row r="158" spans="1:49" ht="15">
      <c r="A158" s="56"/>
      <c r="B158" s="53"/>
      <c r="C158" s="54"/>
      <c r="D158" s="54"/>
      <c r="E158" s="47"/>
      <c r="F158" s="46"/>
      <c r="G158" s="48"/>
      <c r="H158" s="55"/>
      <c r="I158" s="55"/>
      <c r="J158" s="90"/>
      <c r="K158" s="90" t="e">
        <f t="shared" si="24"/>
        <v>#DIV/0!</v>
      </c>
      <c r="L158" s="91" t="str">
        <f t="shared" si="18"/>
        <v>E</v>
      </c>
      <c r="M158" s="92" t="str">
        <f t="shared" si="19"/>
        <v>E</v>
      </c>
      <c r="N158" s="92" t="str">
        <f t="shared" si="20"/>
        <v>E</v>
      </c>
      <c r="O158" s="49" t="str">
        <f t="shared" si="21"/>
        <v>E</v>
      </c>
      <c r="P158" s="50" t="str">
        <f t="shared" si="22"/>
        <v>E</v>
      </c>
      <c r="Q158" s="51" t="str">
        <f t="shared" si="25"/>
        <v>E</v>
      </c>
      <c r="R158" s="52">
        <f t="shared" si="23"/>
        <v>0</v>
      </c>
      <c r="S158" s="54"/>
      <c r="T158" s="53"/>
      <c r="U158" s="57"/>
      <c r="V158" s="57"/>
      <c r="W158" s="57"/>
      <c r="X158" s="57"/>
      <c r="Y158" s="57"/>
      <c r="Z158" s="57"/>
      <c r="AA158" s="57"/>
      <c r="AB158" s="57"/>
      <c r="AC158" s="57"/>
      <c r="AD158" s="57"/>
      <c r="AE158" s="57"/>
      <c r="AF158" s="57"/>
      <c r="AG158" s="57"/>
      <c r="AH158" s="57"/>
      <c r="AI158" s="57"/>
      <c r="AJ158" s="57"/>
      <c r="AK158" s="57"/>
      <c r="AL158" s="57"/>
      <c r="AM158" s="57"/>
      <c r="AN158" s="57"/>
      <c r="AO158" s="57"/>
      <c r="AP158" s="57"/>
      <c r="AQ158" s="57"/>
      <c r="AR158" s="57"/>
      <c r="AS158" s="57"/>
      <c r="AT158" s="57"/>
      <c r="AU158" s="57"/>
      <c r="AV158" s="57"/>
      <c r="AW158" s="57"/>
    </row>
    <row r="159" spans="1:49" ht="15">
      <c r="A159" s="56"/>
      <c r="B159" s="53"/>
      <c r="C159" s="54"/>
      <c r="D159" s="54"/>
      <c r="E159" s="47"/>
      <c r="F159" s="46"/>
      <c r="G159" s="48"/>
      <c r="H159" s="55"/>
      <c r="I159" s="55"/>
      <c r="J159" s="90"/>
      <c r="K159" s="90" t="e">
        <f t="shared" si="24"/>
        <v>#DIV/0!</v>
      </c>
      <c r="L159" s="91" t="str">
        <f t="shared" si="18"/>
        <v>E</v>
      </c>
      <c r="M159" s="92" t="str">
        <f t="shared" si="19"/>
        <v>E</v>
      </c>
      <c r="N159" s="92" t="str">
        <f t="shared" si="20"/>
        <v>E</v>
      </c>
      <c r="O159" s="49" t="str">
        <f t="shared" si="21"/>
        <v>E</v>
      </c>
      <c r="P159" s="50" t="str">
        <f t="shared" si="22"/>
        <v>E</v>
      </c>
      <c r="Q159" s="51" t="str">
        <f t="shared" si="25"/>
        <v>E</v>
      </c>
      <c r="R159" s="52">
        <f t="shared" si="23"/>
        <v>0</v>
      </c>
      <c r="S159" s="54"/>
      <c r="T159" s="53"/>
      <c r="U159" s="57"/>
      <c r="V159" s="57"/>
      <c r="W159" s="57"/>
      <c r="X159" s="57"/>
      <c r="Y159" s="57"/>
      <c r="Z159" s="57"/>
      <c r="AA159" s="57"/>
      <c r="AB159" s="57"/>
      <c r="AC159" s="57"/>
      <c r="AD159" s="57"/>
      <c r="AE159" s="57"/>
      <c r="AF159" s="57"/>
      <c r="AG159" s="57"/>
      <c r="AH159" s="57"/>
      <c r="AI159" s="57"/>
      <c r="AJ159" s="57"/>
      <c r="AK159" s="57"/>
      <c r="AL159" s="57"/>
      <c r="AM159" s="57"/>
      <c r="AN159" s="57"/>
      <c r="AO159" s="57"/>
      <c r="AP159" s="57"/>
      <c r="AQ159" s="57"/>
      <c r="AR159" s="57"/>
      <c r="AS159" s="57"/>
      <c r="AT159" s="57"/>
      <c r="AU159" s="57"/>
      <c r="AV159" s="57"/>
      <c r="AW159" s="57"/>
    </row>
    <row r="160" spans="1:49" ht="15">
      <c r="A160" s="56"/>
      <c r="B160" s="53"/>
      <c r="C160" s="54"/>
      <c r="D160" s="54"/>
      <c r="E160" s="47"/>
      <c r="F160" s="46"/>
      <c r="G160" s="48"/>
      <c r="H160" s="55"/>
      <c r="I160" s="55"/>
      <c r="J160" s="90"/>
      <c r="K160" s="90" t="e">
        <f t="shared" si="24"/>
        <v>#DIV/0!</v>
      </c>
      <c r="L160" s="91" t="str">
        <f t="shared" si="18"/>
        <v>E</v>
      </c>
      <c r="M160" s="92" t="str">
        <f t="shared" si="19"/>
        <v>E</v>
      </c>
      <c r="N160" s="92" t="str">
        <f t="shared" si="20"/>
        <v>E</v>
      </c>
      <c r="O160" s="49" t="str">
        <f t="shared" si="21"/>
        <v>E</v>
      </c>
      <c r="P160" s="50" t="str">
        <f t="shared" si="22"/>
        <v>E</v>
      </c>
      <c r="Q160" s="51" t="str">
        <f t="shared" si="25"/>
        <v>E</v>
      </c>
      <c r="R160" s="52">
        <f t="shared" si="23"/>
        <v>0</v>
      </c>
      <c r="S160" s="54"/>
      <c r="T160" s="53"/>
      <c r="U160" s="57"/>
      <c r="V160" s="57"/>
      <c r="W160" s="57"/>
      <c r="X160" s="57"/>
      <c r="Y160" s="57"/>
      <c r="Z160" s="57"/>
      <c r="AA160" s="57"/>
      <c r="AB160" s="57"/>
      <c r="AC160" s="57"/>
      <c r="AD160" s="57"/>
      <c r="AE160" s="57"/>
      <c r="AF160" s="57"/>
      <c r="AG160" s="57"/>
      <c r="AH160" s="57"/>
      <c r="AI160" s="57"/>
      <c r="AJ160" s="57"/>
      <c r="AK160" s="57"/>
      <c r="AL160" s="57"/>
      <c r="AM160" s="57"/>
      <c r="AN160" s="57"/>
      <c r="AO160" s="57"/>
      <c r="AP160" s="57"/>
      <c r="AQ160" s="57"/>
      <c r="AR160" s="57"/>
      <c r="AS160" s="57"/>
      <c r="AT160" s="57"/>
      <c r="AU160" s="57"/>
      <c r="AV160" s="57"/>
      <c r="AW160" s="57"/>
    </row>
    <row r="161" spans="1:49" ht="15">
      <c r="A161" s="56"/>
      <c r="B161" s="53"/>
      <c r="C161" s="54"/>
      <c r="D161" s="54"/>
      <c r="E161" s="47"/>
      <c r="F161" s="46"/>
      <c r="G161" s="48"/>
      <c r="H161" s="55"/>
      <c r="I161" s="55"/>
      <c r="J161" s="90"/>
      <c r="K161" s="90" t="e">
        <f t="shared" si="24"/>
        <v>#DIV/0!</v>
      </c>
      <c r="L161" s="91" t="str">
        <f t="shared" si="18"/>
        <v>E</v>
      </c>
      <c r="M161" s="92" t="str">
        <f t="shared" si="19"/>
        <v>E</v>
      </c>
      <c r="N161" s="92" t="str">
        <f t="shared" si="20"/>
        <v>E</v>
      </c>
      <c r="O161" s="49" t="str">
        <f t="shared" si="21"/>
        <v>E</v>
      </c>
      <c r="P161" s="50" t="str">
        <f t="shared" si="22"/>
        <v>E</v>
      </c>
      <c r="Q161" s="51" t="str">
        <f t="shared" si="25"/>
        <v>E</v>
      </c>
      <c r="R161" s="52">
        <f t="shared" si="23"/>
        <v>0</v>
      </c>
      <c r="S161" s="54"/>
      <c r="T161" s="53"/>
      <c r="U161" s="57"/>
      <c r="V161" s="57"/>
      <c r="W161" s="57"/>
      <c r="X161" s="57"/>
      <c r="Y161" s="57"/>
      <c r="Z161" s="57"/>
      <c r="AA161" s="57"/>
      <c r="AB161" s="57"/>
      <c r="AC161" s="57"/>
      <c r="AD161" s="57"/>
      <c r="AE161" s="57"/>
      <c r="AF161" s="57"/>
      <c r="AG161" s="57"/>
      <c r="AH161" s="57"/>
      <c r="AI161" s="57"/>
      <c r="AJ161" s="57"/>
      <c r="AK161" s="57"/>
      <c r="AL161" s="57"/>
      <c r="AM161" s="57"/>
      <c r="AN161" s="57"/>
      <c r="AO161" s="57"/>
      <c r="AP161" s="57"/>
      <c r="AQ161" s="57"/>
      <c r="AR161" s="57"/>
      <c r="AS161" s="57"/>
      <c r="AT161" s="57"/>
      <c r="AU161" s="57"/>
      <c r="AV161" s="57"/>
      <c r="AW161" s="57"/>
    </row>
    <row r="162" spans="1:49" ht="15">
      <c r="A162" s="56"/>
      <c r="B162" s="53"/>
      <c r="C162" s="54"/>
      <c r="D162" s="54"/>
      <c r="E162" s="47"/>
      <c r="F162" s="46"/>
      <c r="G162" s="48"/>
      <c r="H162" s="55"/>
      <c r="I162" s="55"/>
      <c r="J162" s="90"/>
      <c r="K162" s="90" t="e">
        <f t="shared" si="24"/>
        <v>#DIV/0!</v>
      </c>
      <c r="L162" s="91" t="str">
        <f t="shared" si="18"/>
        <v>E</v>
      </c>
      <c r="M162" s="92" t="str">
        <f t="shared" si="19"/>
        <v>E</v>
      </c>
      <c r="N162" s="92" t="str">
        <f t="shared" si="20"/>
        <v>E</v>
      </c>
      <c r="O162" s="49" t="str">
        <f t="shared" si="21"/>
        <v>E</v>
      </c>
      <c r="P162" s="50" t="str">
        <f t="shared" si="22"/>
        <v>E</v>
      </c>
      <c r="Q162" s="51" t="str">
        <f t="shared" si="25"/>
        <v>E</v>
      </c>
      <c r="R162" s="52">
        <f t="shared" si="23"/>
        <v>0</v>
      </c>
      <c r="S162" s="54"/>
      <c r="T162" s="53"/>
      <c r="U162" s="57"/>
      <c r="V162" s="57"/>
      <c r="W162" s="57"/>
      <c r="X162" s="57"/>
      <c r="Y162" s="57"/>
      <c r="Z162" s="57"/>
      <c r="AA162" s="57"/>
      <c r="AB162" s="57"/>
      <c r="AC162" s="57"/>
      <c r="AD162" s="57"/>
      <c r="AE162" s="57"/>
      <c r="AF162" s="57"/>
      <c r="AG162" s="57"/>
      <c r="AH162" s="57"/>
      <c r="AI162" s="57"/>
      <c r="AJ162" s="57"/>
      <c r="AK162" s="57"/>
      <c r="AL162" s="57"/>
      <c r="AM162" s="57"/>
      <c r="AN162" s="57"/>
      <c r="AO162" s="57"/>
      <c r="AP162" s="57"/>
      <c r="AQ162" s="57"/>
      <c r="AR162" s="57"/>
      <c r="AS162" s="57"/>
      <c r="AT162" s="57"/>
      <c r="AU162" s="57"/>
      <c r="AV162" s="57"/>
      <c r="AW162" s="57"/>
    </row>
    <row r="163" spans="1:49" ht="15">
      <c r="A163" s="56"/>
      <c r="B163" s="53"/>
      <c r="C163" s="54"/>
      <c r="D163" s="54"/>
      <c r="E163" s="47"/>
      <c r="F163" s="46"/>
      <c r="G163" s="48"/>
      <c r="H163" s="55"/>
      <c r="I163" s="55"/>
      <c r="J163" s="90"/>
      <c r="K163" s="90" t="e">
        <f t="shared" si="24"/>
        <v>#DIV/0!</v>
      </c>
      <c r="L163" s="91" t="str">
        <f t="shared" si="18"/>
        <v>E</v>
      </c>
      <c r="M163" s="92" t="str">
        <f t="shared" si="19"/>
        <v>E</v>
      </c>
      <c r="N163" s="92" t="str">
        <f t="shared" si="20"/>
        <v>E</v>
      </c>
      <c r="O163" s="49" t="str">
        <f t="shared" si="21"/>
        <v>E</v>
      </c>
      <c r="P163" s="50" t="str">
        <f t="shared" si="22"/>
        <v>E</v>
      </c>
      <c r="Q163" s="51" t="str">
        <f t="shared" si="25"/>
        <v>E</v>
      </c>
      <c r="R163" s="52">
        <f t="shared" si="23"/>
        <v>0</v>
      </c>
      <c r="S163" s="54"/>
      <c r="T163" s="53"/>
      <c r="U163" s="57"/>
      <c r="V163" s="57"/>
      <c r="W163" s="57"/>
      <c r="X163" s="57"/>
      <c r="Y163" s="57"/>
      <c r="Z163" s="57"/>
      <c r="AA163" s="57"/>
      <c r="AB163" s="57"/>
      <c r="AC163" s="57"/>
      <c r="AD163" s="57"/>
      <c r="AE163" s="57"/>
      <c r="AF163" s="57"/>
      <c r="AG163" s="57"/>
      <c r="AH163" s="57"/>
      <c r="AI163" s="57"/>
      <c r="AJ163" s="57"/>
      <c r="AK163" s="57"/>
      <c r="AL163" s="57"/>
      <c r="AM163" s="57"/>
      <c r="AN163" s="57"/>
      <c r="AO163" s="57"/>
      <c r="AP163" s="57"/>
      <c r="AQ163" s="57"/>
      <c r="AR163" s="57"/>
      <c r="AS163" s="57"/>
      <c r="AT163" s="57"/>
      <c r="AU163" s="57"/>
      <c r="AV163" s="57"/>
      <c r="AW163" s="57"/>
    </row>
    <row r="164" spans="1:49" ht="15">
      <c r="A164" s="56"/>
      <c r="B164" s="53"/>
      <c r="C164" s="54"/>
      <c r="D164" s="54"/>
      <c r="E164" s="47"/>
      <c r="F164" s="46"/>
      <c r="G164" s="48"/>
      <c r="H164" s="55"/>
      <c r="I164" s="55"/>
      <c r="J164" s="90"/>
      <c r="K164" s="90" t="e">
        <f t="shared" si="24"/>
        <v>#DIV/0!</v>
      </c>
      <c r="L164" s="91" t="str">
        <f t="shared" si="18"/>
        <v>E</v>
      </c>
      <c r="M164" s="92" t="str">
        <f t="shared" si="19"/>
        <v>E</v>
      </c>
      <c r="N164" s="92" t="str">
        <f t="shared" si="20"/>
        <v>E</v>
      </c>
      <c r="O164" s="49" t="str">
        <f t="shared" si="21"/>
        <v>E</v>
      </c>
      <c r="P164" s="50" t="str">
        <f t="shared" si="22"/>
        <v>E</v>
      </c>
      <c r="Q164" s="51" t="str">
        <f t="shared" si="25"/>
        <v>E</v>
      </c>
      <c r="R164" s="52">
        <f t="shared" si="23"/>
        <v>0</v>
      </c>
      <c r="S164" s="54"/>
      <c r="T164" s="53"/>
      <c r="U164" s="57"/>
      <c r="V164" s="57"/>
      <c r="W164" s="57"/>
      <c r="X164" s="57"/>
      <c r="Y164" s="57"/>
      <c r="Z164" s="57"/>
      <c r="AA164" s="57"/>
      <c r="AB164" s="57"/>
      <c r="AC164" s="57"/>
      <c r="AD164" s="57"/>
      <c r="AE164" s="57"/>
      <c r="AF164" s="57"/>
      <c r="AG164" s="57"/>
      <c r="AH164" s="57"/>
      <c r="AI164" s="57"/>
      <c r="AJ164" s="57"/>
      <c r="AK164" s="57"/>
      <c r="AL164" s="57"/>
      <c r="AM164" s="57"/>
      <c r="AN164" s="57"/>
      <c r="AO164" s="57"/>
      <c r="AP164" s="57"/>
      <c r="AQ164" s="57"/>
      <c r="AR164" s="57"/>
      <c r="AS164" s="57"/>
      <c r="AT164" s="57"/>
      <c r="AU164" s="57"/>
      <c r="AV164" s="57"/>
      <c r="AW164" s="57"/>
    </row>
    <row r="165" spans="1:49" ht="15">
      <c r="A165" s="56"/>
      <c r="B165" s="53"/>
      <c r="C165" s="54"/>
      <c r="D165" s="54"/>
      <c r="E165" s="47"/>
      <c r="F165" s="46"/>
      <c r="G165" s="48"/>
      <c r="H165" s="55"/>
      <c r="I165" s="55"/>
      <c r="J165" s="90"/>
      <c r="K165" s="90" t="e">
        <f t="shared" si="24"/>
        <v>#DIV/0!</v>
      </c>
      <c r="L165" s="91" t="str">
        <f t="shared" si="18"/>
        <v>E</v>
      </c>
      <c r="M165" s="92" t="str">
        <f t="shared" si="19"/>
        <v>E</v>
      </c>
      <c r="N165" s="92" t="str">
        <f t="shared" si="20"/>
        <v>E</v>
      </c>
      <c r="O165" s="49" t="str">
        <f t="shared" si="21"/>
        <v>E</v>
      </c>
      <c r="P165" s="50" t="str">
        <f t="shared" si="22"/>
        <v>E</v>
      </c>
      <c r="Q165" s="51" t="str">
        <f t="shared" si="25"/>
        <v>E</v>
      </c>
      <c r="R165" s="52">
        <f t="shared" si="23"/>
        <v>0</v>
      </c>
      <c r="S165" s="54"/>
      <c r="T165" s="53"/>
      <c r="U165" s="57"/>
      <c r="V165" s="57"/>
      <c r="W165" s="57"/>
      <c r="X165" s="57"/>
      <c r="Y165" s="57"/>
      <c r="Z165" s="57"/>
      <c r="AA165" s="57"/>
      <c r="AB165" s="57"/>
      <c r="AC165" s="57"/>
      <c r="AD165" s="57"/>
      <c r="AE165" s="57"/>
      <c r="AF165" s="57"/>
      <c r="AG165" s="57"/>
      <c r="AH165" s="57"/>
      <c r="AI165" s="57"/>
      <c r="AJ165" s="57"/>
      <c r="AK165" s="57"/>
      <c r="AL165" s="57"/>
      <c r="AM165" s="57"/>
      <c r="AN165" s="57"/>
      <c r="AO165" s="57"/>
      <c r="AP165" s="57"/>
      <c r="AQ165" s="57"/>
      <c r="AR165" s="57"/>
      <c r="AS165" s="57"/>
      <c r="AT165" s="57"/>
      <c r="AU165" s="57"/>
      <c r="AV165" s="57"/>
      <c r="AW165" s="57"/>
    </row>
    <row r="166" spans="1:49" ht="15">
      <c r="A166" s="56"/>
      <c r="B166" s="53"/>
      <c r="C166" s="54"/>
      <c r="D166" s="54"/>
      <c r="E166" s="47"/>
      <c r="F166" s="46"/>
      <c r="G166" s="48"/>
      <c r="H166" s="55"/>
      <c r="I166" s="55"/>
      <c r="J166" s="90"/>
      <c r="K166" s="90" t="e">
        <f t="shared" si="24"/>
        <v>#DIV/0!</v>
      </c>
      <c r="L166" s="91" t="str">
        <f t="shared" si="18"/>
        <v>E</v>
      </c>
      <c r="M166" s="92" t="str">
        <f t="shared" si="19"/>
        <v>E</v>
      </c>
      <c r="N166" s="92" t="str">
        <f t="shared" si="20"/>
        <v>E</v>
      </c>
      <c r="O166" s="49" t="str">
        <f t="shared" si="21"/>
        <v>E</v>
      </c>
      <c r="P166" s="50" t="str">
        <f t="shared" si="22"/>
        <v>E</v>
      </c>
      <c r="Q166" s="51" t="str">
        <f t="shared" si="25"/>
        <v>E</v>
      </c>
      <c r="R166" s="52">
        <f t="shared" si="23"/>
        <v>0</v>
      </c>
      <c r="S166" s="54"/>
      <c r="T166" s="53"/>
      <c r="U166" s="57"/>
      <c r="V166" s="57"/>
      <c r="W166" s="57"/>
      <c r="X166" s="57"/>
      <c r="Y166" s="57"/>
      <c r="Z166" s="57"/>
      <c r="AA166" s="57"/>
      <c r="AB166" s="57"/>
      <c r="AC166" s="57"/>
      <c r="AD166" s="57"/>
      <c r="AE166" s="57"/>
      <c r="AF166" s="57"/>
      <c r="AG166" s="57"/>
      <c r="AH166" s="57"/>
      <c r="AI166" s="57"/>
      <c r="AJ166" s="57"/>
      <c r="AK166" s="57"/>
      <c r="AL166" s="57"/>
      <c r="AM166" s="57"/>
      <c r="AN166" s="57"/>
      <c r="AO166" s="57"/>
      <c r="AP166" s="57"/>
      <c r="AQ166" s="57"/>
      <c r="AR166" s="57"/>
      <c r="AS166" s="57"/>
      <c r="AT166" s="57"/>
      <c r="AU166" s="57"/>
      <c r="AV166" s="57"/>
      <c r="AW166" s="57"/>
    </row>
    <row r="167" spans="1:49" ht="15">
      <c r="A167" s="56"/>
      <c r="B167" s="53"/>
      <c r="C167" s="54"/>
      <c r="D167" s="54"/>
      <c r="E167" s="47"/>
      <c r="F167" s="46"/>
      <c r="G167" s="48"/>
      <c r="H167" s="55"/>
      <c r="I167" s="55"/>
      <c r="J167" s="90"/>
      <c r="K167" s="90" t="e">
        <f t="shared" si="24"/>
        <v>#DIV/0!</v>
      </c>
      <c r="L167" s="91" t="str">
        <f t="shared" si="18"/>
        <v>E</v>
      </c>
      <c r="M167" s="92" t="str">
        <f t="shared" si="19"/>
        <v>E</v>
      </c>
      <c r="N167" s="92" t="str">
        <f t="shared" si="20"/>
        <v>E</v>
      </c>
      <c r="O167" s="49" t="str">
        <f t="shared" si="21"/>
        <v>E</v>
      </c>
      <c r="P167" s="50" t="str">
        <f t="shared" si="22"/>
        <v>E</v>
      </c>
      <c r="Q167" s="51" t="str">
        <f t="shared" si="25"/>
        <v>E</v>
      </c>
      <c r="R167" s="52">
        <f t="shared" si="23"/>
        <v>0</v>
      </c>
      <c r="S167" s="54"/>
      <c r="T167" s="53"/>
      <c r="U167" s="57"/>
      <c r="V167" s="57"/>
      <c r="W167" s="57"/>
      <c r="X167" s="57"/>
      <c r="Y167" s="57"/>
      <c r="Z167" s="57"/>
      <c r="AA167" s="57"/>
      <c r="AB167" s="57"/>
      <c r="AC167" s="57"/>
      <c r="AD167" s="57"/>
      <c r="AE167" s="57"/>
      <c r="AF167" s="57"/>
      <c r="AG167" s="57"/>
      <c r="AH167" s="57"/>
      <c r="AI167" s="57"/>
      <c r="AJ167" s="57"/>
      <c r="AK167" s="57"/>
      <c r="AL167" s="57"/>
      <c r="AM167" s="57"/>
      <c r="AN167" s="57"/>
      <c r="AO167" s="57"/>
      <c r="AP167" s="57"/>
      <c r="AQ167" s="57"/>
      <c r="AR167" s="57"/>
      <c r="AS167" s="57"/>
      <c r="AT167" s="57"/>
      <c r="AU167" s="57"/>
      <c r="AV167" s="57"/>
      <c r="AW167" s="57"/>
    </row>
    <row r="168" spans="1:49" ht="15">
      <c r="A168" s="56"/>
      <c r="B168" s="53"/>
      <c r="C168" s="54"/>
      <c r="D168" s="54"/>
      <c r="E168" s="47"/>
      <c r="F168" s="46"/>
      <c r="G168" s="48"/>
      <c r="H168" s="55"/>
      <c r="I168" s="55"/>
      <c r="J168" s="90"/>
      <c r="K168" s="90" t="e">
        <f t="shared" si="24"/>
        <v>#DIV/0!</v>
      </c>
      <c r="L168" s="91" t="str">
        <f t="shared" si="18"/>
        <v>E</v>
      </c>
      <c r="M168" s="92" t="str">
        <f t="shared" si="19"/>
        <v>E</v>
      </c>
      <c r="N168" s="92" t="str">
        <f t="shared" si="20"/>
        <v>E</v>
      </c>
      <c r="O168" s="49" t="str">
        <f t="shared" si="21"/>
        <v>E</v>
      </c>
      <c r="P168" s="50" t="str">
        <f t="shared" si="22"/>
        <v>E</v>
      </c>
      <c r="Q168" s="51" t="str">
        <f t="shared" si="25"/>
        <v>E</v>
      </c>
      <c r="R168" s="52">
        <f t="shared" si="23"/>
        <v>0</v>
      </c>
      <c r="S168" s="54"/>
      <c r="T168" s="53"/>
      <c r="U168" s="57"/>
      <c r="V168" s="57"/>
      <c r="W168" s="57"/>
      <c r="X168" s="57"/>
      <c r="Y168" s="57"/>
      <c r="Z168" s="57"/>
      <c r="AA168" s="57"/>
      <c r="AB168" s="57"/>
      <c r="AC168" s="57"/>
      <c r="AD168" s="57"/>
      <c r="AE168" s="57"/>
      <c r="AF168" s="57"/>
      <c r="AG168" s="57"/>
      <c r="AH168" s="57"/>
      <c r="AI168" s="57"/>
      <c r="AJ168" s="57"/>
      <c r="AK168" s="57"/>
      <c r="AL168" s="57"/>
      <c r="AM168" s="57"/>
      <c r="AN168" s="57"/>
      <c r="AO168" s="57"/>
      <c r="AP168" s="57"/>
      <c r="AQ168" s="57"/>
      <c r="AR168" s="57"/>
      <c r="AS168" s="57"/>
      <c r="AT168" s="57"/>
      <c r="AU168" s="57"/>
      <c r="AV168" s="57"/>
      <c r="AW168" s="57"/>
    </row>
    <row r="169" spans="1:49" ht="15">
      <c r="A169" s="56"/>
      <c r="B169" s="53"/>
      <c r="C169" s="54"/>
      <c r="D169" s="54"/>
      <c r="E169" s="47"/>
      <c r="F169" s="46"/>
      <c r="G169" s="48"/>
      <c r="H169" s="55"/>
      <c r="I169" s="55"/>
      <c r="J169" s="90"/>
      <c r="K169" s="90" t="e">
        <f t="shared" si="24"/>
        <v>#DIV/0!</v>
      </c>
      <c r="L169" s="91" t="str">
        <f t="shared" si="18"/>
        <v>E</v>
      </c>
      <c r="M169" s="92" t="str">
        <f t="shared" si="19"/>
        <v>E</v>
      </c>
      <c r="N169" s="92" t="str">
        <f t="shared" si="20"/>
        <v>E</v>
      </c>
      <c r="O169" s="49" t="str">
        <f t="shared" si="21"/>
        <v>E</v>
      </c>
      <c r="P169" s="50" t="str">
        <f t="shared" si="22"/>
        <v>E</v>
      </c>
      <c r="Q169" s="51" t="str">
        <f t="shared" si="25"/>
        <v>E</v>
      </c>
      <c r="R169" s="52">
        <f t="shared" si="23"/>
        <v>0</v>
      </c>
      <c r="S169" s="54"/>
      <c r="T169" s="53"/>
      <c r="U169" s="57"/>
      <c r="V169" s="57"/>
      <c r="W169" s="57"/>
      <c r="X169" s="57"/>
      <c r="Y169" s="57"/>
      <c r="Z169" s="57"/>
      <c r="AA169" s="57"/>
      <c r="AB169" s="57"/>
      <c r="AC169" s="57"/>
      <c r="AD169" s="57"/>
      <c r="AE169" s="57"/>
      <c r="AF169" s="57"/>
      <c r="AG169" s="57"/>
      <c r="AH169" s="57"/>
      <c r="AI169" s="57"/>
      <c r="AJ169" s="57"/>
      <c r="AK169" s="57"/>
      <c r="AL169" s="57"/>
      <c r="AM169" s="57"/>
      <c r="AN169" s="57"/>
      <c r="AO169" s="57"/>
      <c r="AP169" s="57"/>
      <c r="AQ169" s="57"/>
      <c r="AR169" s="57"/>
      <c r="AS169" s="57"/>
      <c r="AT169" s="57"/>
      <c r="AU169" s="57"/>
      <c r="AV169" s="57"/>
      <c r="AW169" s="57"/>
    </row>
    <row r="170" spans="1:49" ht="15">
      <c r="A170" s="56"/>
      <c r="B170" s="53"/>
      <c r="C170" s="54"/>
      <c r="D170" s="54"/>
      <c r="E170" s="47"/>
      <c r="F170" s="46"/>
      <c r="G170" s="48"/>
      <c r="H170" s="55"/>
      <c r="I170" s="55"/>
      <c r="J170" s="90"/>
      <c r="K170" s="90" t="e">
        <f t="shared" si="24"/>
        <v>#DIV/0!</v>
      </c>
      <c r="L170" s="91" t="str">
        <f t="shared" si="18"/>
        <v>E</v>
      </c>
      <c r="M170" s="92" t="str">
        <f t="shared" si="19"/>
        <v>E</v>
      </c>
      <c r="N170" s="92" t="str">
        <f t="shared" si="20"/>
        <v>E</v>
      </c>
      <c r="O170" s="49" t="str">
        <f t="shared" si="21"/>
        <v>E</v>
      </c>
      <c r="P170" s="50" t="str">
        <f t="shared" si="22"/>
        <v>E</v>
      </c>
      <c r="Q170" s="51" t="str">
        <f t="shared" si="25"/>
        <v>E</v>
      </c>
      <c r="R170" s="52">
        <f t="shared" si="23"/>
        <v>0</v>
      </c>
      <c r="S170" s="54"/>
      <c r="T170" s="53"/>
      <c r="U170" s="57"/>
      <c r="V170" s="57"/>
      <c r="W170" s="57"/>
      <c r="X170" s="57"/>
      <c r="Y170" s="57"/>
      <c r="Z170" s="57"/>
      <c r="AA170" s="57"/>
      <c r="AB170" s="57"/>
      <c r="AC170" s="57"/>
      <c r="AD170" s="57"/>
      <c r="AE170" s="57"/>
      <c r="AF170" s="57"/>
      <c r="AG170" s="57"/>
      <c r="AH170" s="57"/>
      <c r="AI170" s="57"/>
      <c r="AJ170" s="57"/>
      <c r="AK170" s="57"/>
      <c r="AL170" s="57"/>
      <c r="AM170" s="57"/>
      <c r="AN170" s="57"/>
      <c r="AO170" s="57"/>
      <c r="AP170" s="57"/>
      <c r="AQ170" s="57"/>
      <c r="AR170" s="57"/>
      <c r="AS170" s="57"/>
      <c r="AT170" s="57"/>
      <c r="AU170" s="57"/>
      <c r="AV170" s="57"/>
      <c r="AW170" s="57"/>
    </row>
    <row r="171" spans="1:49" ht="15">
      <c r="A171" s="56"/>
      <c r="B171" s="53"/>
      <c r="C171" s="54"/>
      <c r="D171" s="54"/>
      <c r="E171" s="47"/>
      <c r="F171" s="46"/>
      <c r="G171" s="48"/>
      <c r="H171" s="55"/>
      <c r="I171" s="55"/>
      <c r="J171" s="90"/>
      <c r="K171" s="90" t="e">
        <f t="shared" si="24"/>
        <v>#DIV/0!</v>
      </c>
      <c r="L171" s="91" t="str">
        <f t="shared" si="18"/>
        <v>E</v>
      </c>
      <c r="M171" s="92" t="str">
        <f t="shared" si="19"/>
        <v>E</v>
      </c>
      <c r="N171" s="92" t="str">
        <f t="shared" si="20"/>
        <v>E</v>
      </c>
      <c r="O171" s="49" t="str">
        <f t="shared" si="21"/>
        <v>E</v>
      </c>
      <c r="P171" s="50" t="str">
        <f t="shared" si="22"/>
        <v>E</v>
      </c>
      <c r="Q171" s="51" t="str">
        <f t="shared" si="25"/>
        <v>E</v>
      </c>
      <c r="R171" s="52">
        <f t="shared" si="23"/>
        <v>0</v>
      </c>
      <c r="S171" s="54"/>
      <c r="T171" s="53"/>
      <c r="U171" s="57"/>
      <c r="V171" s="57"/>
      <c r="W171" s="57"/>
      <c r="X171" s="57"/>
      <c r="Y171" s="57"/>
      <c r="Z171" s="57"/>
      <c r="AA171" s="57"/>
      <c r="AB171" s="57"/>
      <c r="AC171" s="57"/>
      <c r="AD171" s="57"/>
      <c r="AE171" s="57"/>
      <c r="AF171" s="57"/>
      <c r="AG171" s="57"/>
      <c r="AH171" s="57"/>
      <c r="AI171" s="57"/>
      <c r="AJ171" s="57"/>
      <c r="AK171" s="57"/>
      <c r="AL171" s="57"/>
      <c r="AM171" s="57"/>
      <c r="AN171" s="57"/>
      <c r="AO171" s="57"/>
      <c r="AP171" s="57"/>
      <c r="AQ171" s="57"/>
      <c r="AR171" s="57"/>
      <c r="AS171" s="57"/>
      <c r="AT171" s="57"/>
      <c r="AU171" s="57"/>
      <c r="AV171" s="57"/>
      <c r="AW171" s="57"/>
    </row>
    <row r="172" spans="1:49" ht="15">
      <c r="A172" s="56"/>
      <c r="B172" s="53"/>
      <c r="C172" s="54"/>
      <c r="D172" s="54"/>
      <c r="E172" s="47"/>
      <c r="F172" s="46"/>
      <c r="G172" s="48"/>
      <c r="H172" s="55"/>
      <c r="I172" s="55"/>
      <c r="J172" s="90"/>
      <c r="K172" s="90" t="e">
        <f t="shared" si="24"/>
        <v>#DIV/0!</v>
      </c>
      <c r="L172" s="91" t="str">
        <f t="shared" si="18"/>
        <v>E</v>
      </c>
      <c r="M172" s="92" t="str">
        <f t="shared" si="19"/>
        <v>E</v>
      </c>
      <c r="N172" s="92" t="str">
        <f t="shared" si="20"/>
        <v>E</v>
      </c>
      <c r="O172" s="49" t="str">
        <f t="shared" si="21"/>
        <v>E</v>
      </c>
      <c r="P172" s="50" t="str">
        <f t="shared" si="22"/>
        <v>E</v>
      </c>
      <c r="Q172" s="51" t="str">
        <f t="shared" si="25"/>
        <v>E</v>
      </c>
      <c r="R172" s="52">
        <f t="shared" si="23"/>
        <v>0</v>
      </c>
      <c r="S172" s="54"/>
      <c r="T172" s="53"/>
      <c r="U172" s="57"/>
      <c r="V172" s="57"/>
      <c r="W172" s="57"/>
      <c r="X172" s="57"/>
      <c r="Y172" s="57"/>
      <c r="Z172" s="57"/>
      <c r="AA172" s="57"/>
      <c r="AB172" s="57"/>
      <c r="AC172" s="57"/>
      <c r="AD172" s="57"/>
      <c r="AE172" s="57"/>
      <c r="AF172" s="57"/>
      <c r="AG172" s="57"/>
      <c r="AH172" s="57"/>
      <c r="AI172" s="57"/>
      <c r="AJ172" s="57"/>
      <c r="AK172" s="57"/>
      <c r="AL172" s="57"/>
      <c r="AM172" s="57"/>
      <c r="AN172" s="57"/>
      <c r="AO172" s="57"/>
      <c r="AP172" s="57"/>
      <c r="AQ172" s="57"/>
      <c r="AR172" s="57"/>
      <c r="AS172" s="57"/>
      <c r="AT172" s="57"/>
      <c r="AU172" s="57"/>
      <c r="AV172" s="57"/>
      <c r="AW172" s="57"/>
    </row>
    <row r="173" spans="1:49" ht="15">
      <c r="A173" s="56"/>
      <c r="B173" s="53"/>
      <c r="C173" s="54"/>
      <c r="D173" s="54"/>
      <c r="E173" s="47"/>
      <c r="F173" s="46"/>
      <c r="G173" s="48"/>
      <c r="H173" s="55"/>
      <c r="I173" s="55"/>
      <c r="J173" s="90"/>
      <c r="K173" s="90" t="e">
        <f t="shared" si="24"/>
        <v>#DIV/0!</v>
      </c>
      <c r="L173" s="91" t="str">
        <f t="shared" si="18"/>
        <v>E</v>
      </c>
      <c r="M173" s="92" t="str">
        <f t="shared" si="19"/>
        <v>E</v>
      </c>
      <c r="N173" s="92" t="str">
        <f t="shared" si="20"/>
        <v>E</v>
      </c>
      <c r="O173" s="49" t="str">
        <f t="shared" si="21"/>
        <v>E</v>
      </c>
      <c r="P173" s="50" t="str">
        <f t="shared" si="22"/>
        <v>E</v>
      </c>
      <c r="Q173" s="51" t="str">
        <f t="shared" si="25"/>
        <v>E</v>
      </c>
      <c r="R173" s="52">
        <f t="shared" si="23"/>
        <v>0</v>
      </c>
      <c r="S173" s="54"/>
      <c r="T173" s="53"/>
      <c r="U173" s="57"/>
      <c r="V173" s="57"/>
      <c r="W173" s="57"/>
      <c r="X173" s="57"/>
      <c r="Y173" s="57"/>
      <c r="Z173" s="57"/>
      <c r="AA173" s="57"/>
      <c r="AB173" s="57"/>
      <c r="AC173" s="57"/>
      <c r="AD173" s="57"/>
      <c r="AE173" s="57"/>
      <c r="AF173" s="57"/>
      <c r="AG173" s="57"/>
      <c r="AH173" s="57"/>
      <c r="AI173" s="57"/>
      <c r="AJ173" s="57"/>
      <c r="AK173" s="57"/>
      <c r="AL173" s="57"/>
      <c r="AM173" s="57"/>
      <c r="AN173" s="57"/>
      <c r="AO173" s="57"/>
      <c r="AP173" s="57"/>
      <c r="AQ173" s="57"/>
      <c r="AR173" s="57"/>
      <c r="AS173" s="57"/>
      <c r="AT173" s="57"/>
      <c r="AU173" s="57"/>
      <c r="AV173" s="57"/>
      <c r="AW173" s="57"/>
    </row>
    <row r="174" spans="1:49" ht="15">
      <c r="A174" s="56"/>
      <c r="B174" s="53"/>
      <c r="C174" s="54"/>
      <c r="D174" s="54"/>
      <c r="E174" s="47"/>
      <c r="F174" s="46"/>
      <c r="G174" s="48"/>
      <c r="H174" s="55"/>
      <c r="I174" s="55"/>
      <c r="J174" s="90"/>
      <c r="K174" s="90" t="e">
        <f t="shared" si="24"/>
        <v>#DIV/0!</v>
      </c>
      <c r="L174" s="91" t="str">
        <f t="shared" si="18"/>
        <v>E</v>
      </c>
      <c r="M174" s="92" t="str">
        <f t="shared" si="19"/>
        <v>E</v>
      </c>
      <c r="N174" s="92" t="str">
        <f t="shared" si="20"/>
        <v>E</v>
      </c>
      <c r="O174" s="49" t="str">
        <f t="shared" si="21"/>
        <v>E</v>
      </c>
      <c r="P174" s="50" t="str">
        <f t="shared" si="22"/>
        <v>E</v>
      </c>
      <c r="Q174" s="51" t="str">
        <f t="shared" si="25"/>
        <v>E</v>
      </c>
      <c r="R174" s="52">
        <f t="shared" si="23"/>
        <v>0</v>
      </c>
      <c r="S174" s="54"/>
      <c r="T174" s="53"/>
      <c r="U174" s="57"/>
      <c r="V174" s="57"/>
      <c r="W174" s="57"/>
      <c r="X174" s="57"/>
      <c r="Y174" s="57"/>
      <c r="Z174" s="57"/>
      <c r="AA174" s="57"/>
      <c r="AB174" s="57"/>
      <c r="AC174" s="57"/>
      <c r="AD174" s="57"/>
      <c r="AE174" s="57"/>
      <c r="AF174" s="57"/>
      <c r="AG174" s="57"/>
      <c r="AH174" s="57"/>
      <c r="AI174" s="57"/>
      <c r="AJ174" s="57"/>
      <c r="AK174" s="57"/>
      <c r="AL174" s="57"/>
      <c r="AM174" s="57"/>
      <c r="AN174" s="57"/>
      <c r="AO174" s="57"/>
      <c r="AP174" s="57"/>
      <c r="AQ174" s="57"/>
      <c r="AR174" s="57"/>
      <c r="AS174" s="57"/>
      <c r="AT174" s="57"/>
      <c r="AU174" s="57"/>
      <c r="AV174" s="57"/>
      <c r="AW174" s="57"/>
    </row>
    <row r="175" spans="1:49" ht="15">
      <c r="A175" s="56"/>
      <c r="B175" s="53"/>
      <c r="C175" s="54"/>
      <c r="D175" s="54"/>
      <c r="E175" s="47"/>
      <c r="F175" s="46"/>
      <c r="G175" s="48"/>
      <c r="H175" s="55"/>
      <c r="I175" s="55"/>
      <c r="J175" s="90"/>
      <c r="K175" s="90" t="e">
        <f t="shared" si="24"/>
        <v>#DIV/0!</v>
      </c>
      <c r="L175" s="91" t="str">
        <f t="shared" si="18"/>
        <v>E</v>
      </c>
      <c r="M175" s="92" t="str">
        <f t="shared" si="19"/>
        <v>E</v>
      </c>
      <c r="N175" s="92" t="str">
        <f t="shared" si="20"/>
        <v>E</v>
      </c>
      <c r="O175" s="49" t="str">
        <f t="shared" si="21"/>
        <v>E</v>
      </c>
      <c r="P175" s="50" t="str">
        <f t="shared" si="22"/>
        <v>E</v>
      </c>
      <c r="Q175" s="51" t="str">
        <f t="shared" si="25"/>
        <v>E</v>
      </c>
      <c r="R175" s="52">
        <f t="shared" si="23"/>
        <v>0</v>
      </c>
      <c r="S175" s="54"/>
      <c r="T175" s="53"/>
      <c r="U175" s="57"/>
      <c r="V175" s="57"/>
      <c r="W175" s="57"/>
      <c r="X175" s="57"/>
      <c r="Y175" s="57"/>
      <c r="Z175" s="57"/>
      <c r="AA175" s="57"/>
      <c r="AB175" s="57"/>
      <c r="AC175" s="57"/>
      <c r="AD175" s="57"/>
      <c r="AE175" s="57"/>
      <c r="AF175" s="57"/>
      <c r="AG175" s="57"/>
      <c r="AH175" s="57"/>
      <c r="AI175" s="57"/>
      <c r="AJ175" s="57"/>
      <c r="AK175" s="57"/>
      <c r="AL175" s="57"/>
      <c r="AM175" s="57"/>
      <c r="AN175" s="57"/>
      <c r="AO175" s="57"/>
      <c r="AP175" s="57"/>
      <c r="AQ175" s="57"/>
      <c r="AR175" s="57"/>
      <c r="AS175" s="57"/>
      <c r="AT175" s="57"/>
      <c r="AU175" s="57"/>
      <c r="AV175" s="57"/>
      <c r="AW175" s="57"/>
    </row>
    <row r="176" spans="1:49" ht="15">
      <c r="A176" s="56"/>
      <c r="B176" s="53"/>
      <c r="C176" s="54"/>
      <c r="D176" s="54"/>
      <c r="E176" s="47"/>
      <c r="F176" s="46"/>
      <c r="G176" s="48"/>
      <c r="H176" s="55"/>
      <c r="I176" s="55"/>
      <c r="J176" s="90"/>
      <c r="K176" s="90" t="e">
        <f t="shared" si="24"/>
        <v>#DIV/0!</v>
      </c>
      <c r="L176" s="91" t="str">
        <f t="shared" si="18"/>
        <v>E</v>
      </c>
      <c r="M176" s="92" t="str">
        <f t="shared" si="19"/>
        <v>E</v>
      </c>
      <c r="N176" s="92" t="str">
        <f t="shared" si="20"/>
        <v>E</v>
      </c>
      <c r="O176" s="49" t="str">
        <f t="shared" si="21"/>
        <v>E</v>
      </c>
      <c r="P176" s="50" t="str">
        <f t="shared" si="22"/>
        <v>E</v>
      </c>
      <c r="Q176" s="51" t="str">
        <f t="shared" si="25"/>
        <v>E</v>
      </c>
      <c r="R176" s="52">
        <f t="shared" si="23"/>
        <v>0</v>
      </c>
      <c r="S176" s="54"/>
      <c r="T176" s="53"/>
      <c r="U176" s="57"/>
      <c r="V176" s="57"/>
      <c r="W176" s="57"/>
      <c r="X176" s="57"/>
      <c r="Y176" s="57"/>
      <c r="Z176" s="57"/>
      <c r="AA176" s="57"/>
      <c r="AB176" s="57"/>
      <c r="AC176" s="57"/>
      <c r="AD176" s="57"/>
      <c r="AE176" s="57"/>
      <c r="AF176" s="57"/>
      <c r="AG176" s="57"/>
      <c r="AH176" s="57"/>
      <c r="AI176" s="57"/>
      <c r="AJ176" s="57"/>
      <c r="AK176" s="57"/>
      <c r="AL176" s="57"/>
      <c r="AM176" s="57"/>
      <c r="AN176" s="57"/>
      <c r="AO176" s="57"/>
      <c r="AP176" s="57"/>
      <c r="AQ176" s="57"/>
      <c r="AR176" s="57"/>
      <c r="AS176" s="57"/>
      <c r="AT176" s="57"/>
      <c r="AU176" s="57"/>
      <c r="AV176" s="57"/>
      <c r="AW176" s="57"/>
    </row>
    <row r="177" spans="1:49" ht="15">
      <c r="A177" s="56"/>
      <c r="B177" s="53"/>
      <c r="C177" s="54"/>
      <c r="D177" s="54"/>
      <c r="E177" s="47"/>
      <c r="F177" s="46"/>
      <c r="G177" s="48"/>
      <c r="H177" s="55"/>
      <c r="I177" s="55"/>
      <c r="J177" s="90"/>
      <c r="K177" s="90" t="e">
        <f t="shared" si="24"/>
        <v>#DIV/0!</v>
      </c>
      <c r="L177" s="91" t="str">
        <f t="shared" si="18"/>
        <v>E</v>
      </c>
      <c r="M177" s="92" t="str">
        <f t="shared" si="19"/>
        <v>E</v>
      </c>
      <c r="N177" s="92" t="str">
        <f t="shared" si="20"/>
        <v>E</v>
      </c>
      <c r="O177" s="49" t="str">
        <f t="shared" si="21"/>
        <v>E</v>
      </c>
      <c r="P177" s="50" t="str">
        <f t="shared" si="22"/>
        <v>E</v>
      </c>
      <c r="Q177" s="51" t="str">
        <f t="shared" si="25"/>
        <v>E</v>
      </c>
      <c r="R177" s="52">
        <f t="shared" si="23"/>
        <v>0</v>
      </c>
      <c r="S177" s="54"/>
      <c r="T177" s="53"/>
      <c r="U177" s="57"/>
      <c r="V177" s="57"/>
      <c r="W177" s="57"/>
      <c r="X177" s="57"/>
      <c r="Y177" s="57"/>
      <c r="Z177" s="57"/>
      <c r="AA177" s="57"/>
      <c r="AB177" s="57"/>
      <c r="AC177" s="57"/>
      <c r="AD177" s="57"/>
      <c r="AE177" s="57"/>
      <c r="AF177" s="57"/>
      <c r="AG177" s="57"/>
      <c r="AH177" s="57"/>
      <c r="AI177" s="57"/>
      <c r="AJ177" s="57"/>
      <c r="AK177" s="57"/>
      <c r="AL177" s="57"/>
      <c r="AM177" s="57"/>
      <c r="AN177" s="57"/>
      <c r="AO177" s="57"/>
      <c r="AP177" s="57"/>
      <c r="AQ177" s="57"/>
      <c r="AR177" s="57"/>
      <c r="AS177" s="57"/>
      <c r="AT177" s="57"/>
      <c r="AU177" s="57"/>
      <c r="AV177" s="57"/>
      <c r="AW177" s="57"/>
    </row>
    <row r="178" spans="1:49" ht="15">
      <c r="A178" s="56"/>
      <c r="B178" s="53"/>
      <c r="C178" s="54"/>
      <c r="D178" s="54"/>
      <c r="E178" s="47"/>
      <c r="F178" s="46"/>
      <c r="G178" s="48"/>
      <c r="H178" s="55"/>
      <c r="I178" s="55"/>
      <c r="J178" s="90"/>
      <c r="K178" s="90" t="e">
        <f t="shared" si="24"/>
        <v>#DIV/0!</v>
      </c>
      <c r="L178" s="91" t="str">
        <f t="shared" si="18"/>
        <v>E</v>
      </c>
      <c r="M178" s="92" t="str">
        <f t="shared" si="19"/>
        <v>E</v>
      </c>
      <c r="N178" s="92" t="str">
        <f t="shared" si="20"/>
        <v>E</v>
      </c>
      <c r="O178" s="49" t="str">
        <f t="shared" si="21"/>
        <v>E</v>
      </c>
      <c r="P178" s="50" t="str">
        <f t="shared" si="22"/>
        <v>E</v>
      </c>
      <c r="Q178" s="51" t="str">
        <f t="shared" si="25"/>
        <v>E</v>
      </c>
      <c r="R178" s="52">
        <f t="shared" si="23"/>
        <v>0</v>
      </c>
      <c r="S178" s="54"/>
      <c r="T178" s="53"/>
      <c r="U178" s="57"/>
      <c r="V178" s="57"/>
      <c r="W178" s="57"/>
      <c r="X178" s="57"/>
      <c r="Y178" s="57"/>
      <c r="Z178" s="57"/>
      <c r="AA178" s="57"/>
      <c r="AB178" s="57"/>
      <c r="AC178" s="57"/>
      <c r="AD178" s="57"/>
      <c r="AE178" s="57"/>
      <c r="AF178" s="57"/>
      <c r="AG178" s="57"/>
      <c r="AH178" s="57"/>
      <c r="AI178" s="57"/>
      <c r="AJ178" s="57"/>
      <c r="AK178" s="57"/>
      <c r="AL178" s="57"/>
      <c r="AM178" s="57"/>
      <c r="AN178" s="57"/>
      <c r="AO178" s="57"/>
      <c r="AP178" s="57"/>
      <c r="AQ178" s="57"/>
      <c r="AR178" s="57"/>
      <c r="AS178" s="57"/>
      <c r="AT178" s="57"/>
      <c r="AU178" s="57"/>
      <c r="AV178" s="57"/>
      <c r="AW178" s="57"/>
    </row>
    <row r="179" spans="1:49" ht="15">
      <c r="A179" s="56"/>
      <c r="B179" s="53"/>
      <c r="C179" s="54"/>
      <c r="D179" s="54"/>
      <c r="E179" s="47"/>
      <c r="F179" s="46"/>
      <c r="G179" s="48"/>
      <c r="H179" s="55"/>
      <c r="I179" s="55"/>
      <c r="J179" s="90"/>
      <c r="K179" s="90" t="e">
        <f t="shared" si="24"/>
        <v>#DIV/0!</v>
      </c>
      <c r="L179" s="91" t="str">
        <f t="shared" si="18"/>
        <v>E</v>
      </c>
      <c r="M179" s="92" t="str">
        <f t="shared" si="19"/>
        <v>E</v>
      </c>
      <c r="N179" s="92" t="str">
        <f t="shared" si="20"/>
        <v>E</v>
      </c>
      <c r="O179" s="49" t="str">
        <f t="shared" si="21"/>
        <v>E</v>
      </c>
      <c r="P179" s="50" t="str">
        <f t="shared" si="22"/>
        <v>E</v>
      </c>
      <c r="Q179" s="51" t="str">
        <f t="shared" si="25"/>
        <v>E</v>
      </c>
      <c r="R179" s="52">
        <f t="shared" si="23"/>
        <v>0</v>
      </c>
      <c r="S179" s="54"/>
      <c r="T179" s="53"/>
      <c r="U179" s="57"/>
      <c r="V179" s="57"/>
      <c r="W179" s="57"/>
      <c r="X179" s="57"/>
      <c r="Y179" s="57"/>
      <c r="Z179" s="57"/>
      <c r="AA179" s="57"/>
      <c r="AB179" s="57"/>
      <c r="AC179" s="57"/>
      <c r="AD179" s="57"/>
      <c r="AE179" s="57"/>
      <c r="AF179" s="57"/>
      <c r="AG179" s="57"/>
      <c r="AH179" s="57"/>
      <c r="AI179" s="57"/>
      <c r="AJ179" s="57"/>
      <c r="AK179" s="57"/>
      <c r="AL179" s="57"/>
      <c r="AM179" s="57"/>
      <c r="AN179" s="57"/>
      <c r="AO179" s="57"/>
      <c r="AP179" s="57"/>
      <c r="AQ179" s="57"/>
      <c r="AR179" s="57"/>
      <c r="AS179" s="57"/>
      <c r="AT179" s="57"/>
      <c r="AU179" s="57"/>
      <c r="AV179" s="57"/>
      <c r="AW179" s="57"/>
    </row>
    <row r="180" spans="1:49" ht="15">
      <c r="A180" s="56"/>
      <c r="B180" s="53"/>
      <c r="C180" s="54"/>
      <c r="D180" s="54"/>
      <c r="E180" s="47"/>
      <c r="F180" s="46"/>
      <c r="G180" s="48"/>
      <c r="H180" s="55"/>
      <c r="I180" s="55"/>
      <c r="J180" s="90"/>
      <c r="K180" s="90" t="e">
        <f t="shared" si="24"/>
        <v>#DIV/0!</v>
      </c>
      <c r="L180" s="91" t="str">
        <f t="shared" si="18"/>
        <v>E</v>
      </c>
      <c r="M180" s="92" t="str">
        <f t="shared" si="19"/>
        <v>E</v>
      </c>
      <c r="N180" s="92" t="str">
        <f t="shared" si="20"/>
        <v>E</v>
      </c>
      <c r="O180" s="49" t="str">
        <f t="shared" si="21"/>
        <v>E</v>
      </c>
      <c r="P180" s="50" t="str">
        <f t="shared" si="22"/>
        <v>E</v>
      </c>
      <c r="Q180" s="51" t="str">
        <f t="shared" si="25"/>
        <v>E</v>
      </c>
      <c r="R180" s="52">
        <f t="shared" si="23"/>
        <v>0</v>
      </c>
      <c r="S180" s="54"/>
      <c r="T180" s="53"/>
      <c r="U180" s="57"/>
      <c r="V180" s="57"/>
      <c r="W180" s="57"/>
      <c r="X180" s="57"/>
      <c r="Y180" s="57"/>
      <c r="Z180" s="57"/>
      <c r="AA180" s="57"/>
      <c r="AB180" s="57"/>
      <c r="AC180" s="57"/>
      <c r="AD180" s="57"/>
      <c r="AE180" s="57"/>
      <c r="AF180" s="57"/>
      <c r="AG180" s="57"/>
      <c r="AH180" s="57"/>
      <c r="AI180" s="57"/>
      <c r="AJ180" s="57"/>
      <c r="AK180" s="57"/>
      <c r="AL180" s="57"/>
      <c r="AM180" s="57"/>
      <c r="AN180" s="57"/>
      <c r="AO180" s="57"/>
      <c r="AP180" s="57"/>
      <c r="AQ180" s="57"/>
      <c r="AR180" s="57"/>
      <c r="AS180" s="57"/>
      <c r="AT180" s="57"/>
      <c r="AU180" s="57"/>
      <c r="AV180" s="57"/>
      <c r="AW180" s="57"/>
    </row>
    <row r="181" spans="1:49" ht="15">
      <c r="A181" s="56"/>
      <c r="B181" s="53"/>
      <c r="C181" s="54"/>
      <c r="D181" s="54"/>
      <c r="E181" s="47"/>
      <c r="F181" s="46"/>
      <c r="G181" s="48"/>
      <c r="H181" s="55"/>
      <c r="I181" s="55"/>
      <c r="J181" s="90"/>
      <c r="K181" s="90" t="e">
        <f t="shared" si="24"/>
        <v>#DIV/0!</v>
      </c>
      <c r="L181" s="91" t="str">
        <f t="shared" si="18"/>
        <v>E</v>
      </c>
      <c r="M181" s="92" t="str">
        <f t="shared" si="19"/>
        <v>E</v>
      </c>
      <c r="N181" s="92" t="str">
        <f t="shared" si="20"/>
        <v>E</v>
      </c>
      <c r="O181" s="49" t="str">
        <f t="shared" si="21"/>
        <v>E</v>
      </c>
      <c r="P181" s="50" t="str">
        <f t="shared" si="22"/>
        <v>E</v>
      </c>
      <c r="Q181" s="51" t="str">
        <f t="shared" si="25"/>
        <v>E</v>
      </c>
      <c r="R181" s="52">
        <f t="shared" si="23"/>
        <v>0</v>
      </c>
      <c r="S181" s="54"/>
      <c r="T181" s="53"/>
      <c r="U181" s="57"/>
      <c r="V181" s="57"/>
      <c r="W181" s="57"/>
      <c r="X181" s="57"/>
      <c r="Y181" s="57"/>
      <c r="Z181" s="57"/>
      <c r="AA181" s="57"/>
      <c r="AB181" s="57"/>
      <c r="AC181" s="57"/>
      <c r="AD181" s="57"/>
      <c r="AE181" s="57"/>
      <c r="AF181" s="57"/>
      <c r="AG181" s="57"/>
      <c r="AH181" s="57"/>
      <c r="AI181" s="57"/>
      <c r="AJ181" s="57"/>
      <c r="AK181" s="57"/>
      <c r="AL181" s="57"/>
      <c r="AM181" s="57"/>
      <c r="AN181" s="57"/>
      <c r="AO181" s="57"/>
      <c r="AP181" s="57"/>
      <c r="AQ181" s="57"/>
      <c r="AR181" s="57"/>
      <c r="AS181" s="57"/>
      <c r="AT181" s="57"/>
      <c r="AU181" s="57"/>
      <c r="AV181" s="57"/>
      <c r="AW181" s="57"/>
    </row>
    <row r="182" spans="1:49" ht="15">
      <c r="A182" s="56"/>
      <c r="B182" s="53"/>
      <c r="C182" s="54"/>
      <c r="D182" s="54"/>
      <c r="E182" s="47"/>
      <c r="F182" s="46"/>
      <c r="G182" s="48"/>
      <c r="H182" s="55"/>
      <c r="I182" s="55"/>
      <c r="J182" s="90"/>
      <c r="K182" s="90" t="e">
        <f t="shared" si="24"/>
        <v>#DIV/0!</v>
      </c>
      <c r="L182" s="91" t="str">
        <f t="shared" si="18"/>
        <v>E</v>
      </c>
      <c r="M182" s="92" t="str">
        <f t="shared" si="19"/>
        <v>E</v>
      </c>
      <c r="N182" s="92" t="str">
        <f t="shared" si="20"/>
        <v>E</v>
      </c>
      <c r="O182" s="49" t="str">
        <f t="shared" si="21"/>
        <v>E</v>
      </c>
      <c r="P182" s="50" t="str">
        <f t="shared" si="22"/>
        <v>E</v>
      </c>
      <c r="Q182" s="51" t="str">
        <f t="shared" si="25"/>
        <v>E</v>
      </c>
      <c r="R182" s="52">
        <f t="shared" si="23"/>
        <v>0</v>
      </c>
      <c r="S182" s="54"/>
      <c r="T182" s="53"/>
      <c r="U182" s="57"/>
      <c r="V182" s="57"/>
      <c r="W182" s="57"/>
      <c r="X182" s="57"/>
      <c r="Y182" s="57"/>
      <c r="Z182" s="57"/>
      <c r="AA182" s="57"/>
      <c r="AB182" s="57"/>
      <c r="AC182" s="57"/>
      <c r="AD182" s="57"/>
      <c r="AE182" s="57"/>
      <c r="AF182" s="57"/>
      <c r="AG182" s="57"/>
      <c r="AH182" s="57"/>
      <c r="AI182" s="57"/>
      <c r="AJ182" s="57"/>
      <c r="AK182" s="57"/>
      <c r="AL182" s="57"/>
      <c r="AM182" s="57"/>
      <c r="AN182" s="57"/>
      <c r="AO182" s="57"/>
      <c r="AP182" s="57"/>
      <c r="AQ182" s="57"/>
      <c r="AR182" s="57"/>
      <c r="AS182" s="57"/>
      <c r="AT182" s="57"/>
      <c r="AU182" s="57"/>
      <c r="AV182" s="57"/>
      <c r="AW182" s="57"/>
    </row>
    <row r="183" spans="1:49" ht="15">
      <c r="A183" s="56"/>
      <c r="B183" s="53"/>
      <c r="C183" s="54"/>
      <c r="D183" s="54"/>
      <c r="E183" s="47"/>
      <c r="F183" s="46"/>
      <c r="G183" s="48"/>
      <c r="H183" s="55"/>
      <c r="I183" s="55"/>
      <c r="J183" s="90"/>
      <c r="K183" s="90" t="e">
        <f t="shared" si="24"/>
        <v>#DIV/0!</v>
      </c>
      <c r="L183" s="91" t="str">
        <f t="shared" si="18"/>
        <v>E</v>
      </c>
      <c r="M183" s="92" t="str">
        <f t="shared" si="19"/>
        <v>E</v>
      </c>
      <c r="N183" s="92" t="str">
        <f t="shared" si="20"/>
        <v>E</v>
      </c>
      <c r="O183" s="49" t="str">
        <f t="shared" si="21"/>
        <v>E</v>
      </c>
      <c r="P183" s="50" t="str">
        <f t="shared" si="22"/>
        <v>E</v>
      </c>
      <c r="Q183" s="51" t="str">
        <f t="shared" si="25"/>
        <v>E</v>
      </c>
      <c r="R183" s="52">
        <f t="shared" si="23"/>
        <v>0</v>
      </c>
      <c r="S183" s="54"/>
      <c r="T183" s="53"/>
      <c r="U183" s="57"/>
      <c r="V183" s="57"/>
      <c r="W183" s="57"/>
      <c r="X183" s="57"/>
      <c r="Y183" s="57"/>
      <c r="Z183" s="57"/>
      <c r="AA183" s="57"/>
      <c r="AB183" s="57"/>
      <c r="AC183" s="57"/>
      <c r="AD183" s="57"/>
      <c r="AE183" s="57"/>
      <c r="AF183" s="57"/>
      <c r="AG183" s="57"/>
      <c r="AH183" s="57"/>
      <c r="AI183" s="57"/>
      <c r="AJ183" s="57"/>
      <c r="AK183" s="57"/>
      <c r="AL183" s="57"/>
      <c r="AM183" s="57"/>
      <c r="AN183" s="57"/>
      <c r="AO183" s="57"/>
      <c r="AP183" s="57"/>
      <c r="AQ183" s="57"/>
      <c r="AR183" s="57"/>
      <c r="AS183" s="57"/>
      <c r="AT183" s="57"/>
      <c r="AU183" s="57"/>
      <c r="AV183" s="57"/>
      <c r="AW183" s="57"/>
    </row>
    <row r="184" spans="1:49" ht="15">
      <c r="A184" s="56"/>
      <c r="B184" s="53"/>
      <c r="C184" s="54"/>
      <c r="D184" s="54"/>
      <c r="E184" s="47"/>
      <c r="F184" s="46"/>
      <c r="G184" s="48"/>
      <c r="H184" s="55"/>
      <c r="I184" s="55"/>
      <c r="J184" s="90"/>
      <c r="K184" s="90" t="e">
        <f t="shared" si="24"/>
        <v>#DIV/0!</v>
      </c>
      <c r="L184" s="91" t="str">
        <f t="shared" si="18"/>
        <v>E</v>
      </c>
      <c r="M184" s="92" t="str">
        <f t="shared" si="19"/>
        <v>E</v>
      </c>
      <c r="N184" s="92" t="str">
        <f t="shared" si="20"/>
        <v>E</v>
      </c>
      <c r="O184" s="49" t="str">
        <f t="shared" si="21"/>
        <v>E</v>
      </c>
      <c r="P184" s="50" t="str">
        <f t="shared" si="22"/>
        <v>E</v>
      </c>
      <c r="Q184" s="51" t="str">
        <f t="shared" si="25"/>
        <v>E</v>
      </c>
      <c r="R184" s="52">
        <f t="shared" si="23"/>
        <v>0</v>
      </c>
      <c r="S184" s="54"/>
      <c r="T184" s="53"/>
      <c r="U184" s="57"/>
      <c r="V184" s="57"/>
      <c r="W184" s="57"/>
      <c r="X184" s="57"/>
      <c r="Y184" s="57"/>
      <c r="Z184" s="57"/>
      <c r="AA184" s="57"/>
      <c r="AB184" s="57"/>
      <c r="AC184" s="57"/>
      <c r="AD184" s="57"/>
      <c r="AE184" s="57"/>
      <c r="AF184" s="57"/>
      <c r="AG184" s="57"/>
      <c r="AH184" s="57"/>
      <c r="AI184" s="57"/>
      <c r="AJ184" s="57"/>
      <c r="AK184" s="57"/>
      <c r="AL184" s="57"/>
      <c r="AM184" s="57"/>
      <c r="AN184" s="57"/>
      <c r="AO184" s="57"/>
      <c r="AP184" s="57"/>
      <c r="AQ184" s="57"/>
      <c r="AR184" s="57"/>
      <c r="AS184" s="57"/>
      <c r="AT184" s="57"/>
      <c r="AU184" s="57"/>
      <c r="AV184" s="57"/>
      <c r="AW184" s="57"/>
    </row>
    <row r="185" spans="1:49" ht="15">
      <c r="A185" s="56"/>
      <c r="B185" s="53"/>
      <c r="C185" s="54"/>
      <c r="D185" s="54"/>
      <c r="E185" s="47"/>
      <c r="F185" s="46"/>
      <c r="G185" s="48"/>
      <c r="H185" s="55"/>
      <c r="I185" s="55"/>
      <c r="J185" s="90"/>
      <c r="K185" s="90" t="e">
        <f t="shared" si="24"/>
        <v>#DIV/0!</v>
      </c>
      <c r="L185" s="91" t="str">
        <f t="shared" si="18"/>
        <v>E</v>
      </c>
      <c r="M185" s="92" t="str">
        <f t="shared" si="19"/>
        <v>E</v>
      </c>
      <c r="N185" s="92" t="str">
        <f t="shared" si="20"/>
        <v>E</v>
      </c>
      <c r="O185" s="49" t="str">
        <f t="shared" si="21"/>
        <v>E</v>
      </c>
      <c r="P185" s="50" t="str">
        <f t="shared" si="22"/>
        <v>E</v>
      </c>
      <c r="Q185" s="51" t="str">
        <f t="shared" si="25"/>
        <v>E</v>
      </c>
      <c r="R185" s="52">
        <f t="shared" si="23"/>
        <v>0</v>
      </c>
      <c r="S185" s="54"/>
      <c r="T185" s="53"/>
      <c r="U185" s="57"/>
      <c r="V185" s="57"/>
      <c r="W185" s="57"/>
      <c r="X185" s="57"/>
      <c r="Y185" s="57"/>
      <c r="Z185" s="57"/>
      <c r="AA185" s="57"/>
      <c r="AB185" s="57"/>
      <c r="AC185" s="57"/>
      <c r="AD185" s="57"/>
      <c r="AE185" s="57"/>
      <c r="AF185" s="57"/>
      <c r="AG185" s="57"/>
      <c r="AH185" s="57"/>
      <c r="AI185" s="57"/>
      <c r="AJ185" s="57"/>
      <c r="AK185" s="57"/>
      <c r="AL185" s="57"/>
      <c r="AM185" s="57"/>
      <c r="AN185" s="57"/>
      <c r="AO185" s="57"/>
      <c r="AP185" s="57"/>
      <c r="AQ185" s="57"/>
      <c r="AR185" s="57"/>
      <c r="AS185" s="57"/>
      <c r="AT185" s="57"/>
      <c r="AU185" s="57"/>
      <c r="AV185" s="57"/>
      <c r="AW185" s="57"/>
    </row>
    <row r="186" spans="1:49" ht="15">
      <c r="A186" s="56"/>
      <c r="B186" s="53"/>
      <c r="C186" s="54"/>
      <c r="D186" s="54"/>
      <c r="E186" s="47"/>
      <c r="F186" s="46"/>
      <c r="G186" s="48"/>
      <c r="H186" s="55"/>
      <c r="I186" s="55"/>
      <c r="J186" s="90"/>
      <c r="K186" s="90" t="e">
        <f t="shared" si="24"/>
        <v>#DIV/0!</v>
      </c>
      <c r="L186" s="91" t="str">
        <f t="shared" si="18"/>
        <v>E</v>
      </c>
      <c r="M186" s="92" t="str">
        <f t="shared" si="19"/>
        <v>E</v>
      </c>
      <c r="N186" s="92" t="str">
        <f t="shared" si="20"/>
        <v>E</v>
      </c>
      <c r="O186" s="49" t="str">
        <f t="shared" si="21"/>
        <v>E</v>
      </c>
      <c r="P186" s="50" t="str">
        <f t="shared" si="22"/>
        <v>E</v>
      </c>
      <c r="Q186" s="51" t="str">
        <f t="shared" si="25"/>
        <v>E</v>
      </c>
      <c r="R186" s="52">
        <f t="shared" si="23"/>
        <v>0</v>
      </c>
      <c r="S186" s="54"/>
      <c r="T186" s="53"/>
      <c r="U186" s="57"/>
      <c r="V186" s="57"/>
      <c r="W186" s="57"/>
      <c r="X186" s="57"/>
      <c r="Y186" s="57"/>
      <c r="Z186" s="57"/>
      <c r="AA186" s="57"/>
      <c r="AB186" s="57"/>
      <c r="AC186" s="57"/>
      <c r="AD186" s="57"/>
      <c r="AE186" s="57"/>
      <c r="AF186" s="57"/>
      <c r="AG186" s="57"/>
      <c r="AH186" s="57"/>
      <c r="AI186" s="57"/>
      <c r="AJ186" s="57"/>
      <c r="AK186" s="57"/>
      <c r="AL186" s="57"/>
      <c r="AM186" s="57"/>
      <c r="AN186" s="57"/>
      <c r="AO186" s="57"/>
      <c r="AP186" s="57"/>
      <c r="AQ186" s="57"/>
      <c r="AR186" s="57"/>
      <c r="AS186" s="57"/>
      <c r="AT186" s="57"/>
      <c r="AU186" s="57"/>
      <c r="AV186" s="57"/>
      <c r="AW186" s="57"/>
    </row>
    <row r="187" spans="1:49" ht="15">
      <c r="A187" s="56"/>
      <c r="B187" s="53"/>
      <c r="C187" s="54"/>
      <c r="D187" s="54"/>
      <c r="E187" s="47"/>
      <c r="F187" s="46"/>
      <c r="G187" s="48"/>
      <c r="H187" s="55"/>
      <c r="I187" s="55"/>
      <c r="J187" s="90"/>
      <c r="K187" s="90" t="e">
        <f t="shared" si="24"/>
        <v>#DIV/0!</v>
      </c>
      <c r="L187" s="91" t="str">
        <f t="shared" si="18"/>
        <v>E</v>
      </c>
      <c r="M187" s="92" t="str">
        <f t="shared" si="19"/>
        <v>E</v>
      </c>
      <c r="N187" s="92" t="str">
        <f t="shared" si="20"/>
        <v>E</v>
      </c>
      <c r="O187" s="49" t="str">
        <f t="shared" si="21"/>
        <v>E</v>
      </c>
      <c r="P187" s="50" t="str">
        <f t="shared" si="22"/>
        <v>E</v>
      </c>
      <c r="Q187" s="51" t="str">
        <f t="shared" si="25"/>
        <v>E</v>
      </c>
      <c r="R187" s="52">
        <f t="shared" si="23"/>
        <v>0</v>
      </c>
      <c r="S187" s="54"/>
      <c r="T187" s="53"/>
      <c r="U187" s="57"/>
      <c r="V187" s="57"/>
      <c r="W187" s="57"/>
      <c r="X187" s="57"/>
      <c r="Y187" s="57"/>
      <c r="Z187" s="57"/>
      <c r="AA187" s="57"/>
      <c r="AB187" s="57"/>
      <c r="AC187" s="57"/>
      <c r="AD187" s="57"/>
      <c r="AE187" s="57"/>
      <c r="AF187" s="57"/>
      <c r="AG187" s="57"/>
      <c r="AH187" s="57"/>
      <c r="AI187" s="57"/>
      <c r="AJ187" s="57"/>
      <c r="AK187" s="57"/>
      <c r="AL187" s="57"/>
      <c r="AM187" s="57"/>
      <c r="AN187" s="57"/>
      <c r="AO187" s="57"/>
      <c r="AP187" s="57"/>
      <c r="AQ187" s="57"/>
      <c r="AR187" s="57"/>
      <c r="AS187" s="57"/>
      <c r="AT187" s="57"/>
      <c r="AU187" s="57"/>
      <c r="AV187" s="57"/>
      <c r="AW187" s="57"/>
    </row>
    <row r="188" spans="1:49" ht="15">
      <c r="A188" s="56"/>
      <c r="B188" s="53"/>
      <c r="C188" s="54"/>
      <c r="D188" s="54"/>
      <c r="E188" s="47"/>
      <c r="F188" s="46"/>
      <c r="G188" s="48"/>
      <c r="H188" s="55"/>
      <c r="I188" s="55"/>
      <c r="J188" s="90"/>
      <c r="K188" s="90" t="e">
        <f t="shared" si="24"/>
        <v>#DIV/0!</v>
      </c>
      <c r="L188" s="91" t="str">
        <f t="shared" si="18"/>
        <v>E</v>
      </c>
      <c r="M188" s="92" t="str">
        <f t="shared" si="19"/>
        <v>E</v>
      </c>
      <c r="N188" s="92" t="str">
        <f t="shared" si="20"/>
        <v>E</v>
      </c>
      <c r="O188" s="49" t="str">
        <f t="shared" si="21"/>
        <v>E</v>
      </c>
      <c r="P188" s="50" t="str">
        <f t="shared" si="22"/>
        <v>E</v>
      </c>
      <c r="Q188" s="51" t="str">
        <f t="shared" si="25"/>
        <v>E</v>
      </c>
      <c r="R188" s="52">
        <f t="shared" si="23"/>
        <v>0</v>
      </c>
      <c r="S188" s="54"/>
      <c r="T188" s="53"/>
      <c r="U188" s="57"/>
      <c r="V188" s="57"/>
      <c r="W188" s="57"/>
      <c r="X188" s="57"/>
      <c r="Y188" s="57"/>
      <c r="Z188" s="57"/>
      <c r="AA188" s="57"/>
      <c r="AB188" s="57"/>
      <c r="AC188" s="57"/>
      <c r="AD188" s="57"/>
      <c r="AE188" s="57"/>
      <c r="AF188" s="57"/>
      <c r="AG188" s="57"/>
      <c r="AH188" s="57"/>
      <c r="AI188" s="57"/>
      <c r="AJ188" s="57"/>
      <c r="AK188" s="57"/>
      <c r="AL188" s="57"/>
      <c r="AM188" s="57"/>
      <c r="AN188" s="57"/>
      <c r="AO188" s="57"/>
      <c r="AP188" s="57"/>
      <c r="AQ188" s="57"/>
      <c r="AR188" s="57"/>
      <c r="AS188" s="57"/>
      <c r="AT188" s="57"/>
      <c r="AU188" s="57"/>
      <c r="AV188" s="57"/>
      <c r="AW188" s="57"/>
    </row>
    <row r="189" spans="1:49" ht="15">
      <c r="A189" s="56"/>
      <c r="B189" s="53"/>
      <c r="C189" s="54"/>
      <c r="D189" s="54"/>
      <c r="E189" s="47"/>
      <c r="F189" s="46"/>
      <c r="G189" s="48"/>
      <c r="H189" s="55"/>
      <c r="I189" s="55"/>
      <c r="J189" s="90"/>
      <c r="K189" s="90" t="e">
        <f t="shared" si="24"/>
        <v>#DIV/0!</v>
      </c>
      <c r="L189" s="91" t="str">
        <f t="shared" si="18"/>
        <v>E</v>
      </c>
      <c r="M189" s="92" t="str">
        <f t="shared" si="19"/>
        <v>E</v>
      </c>
      <c r="N189" s="92" t="str">
        <f t="shared" si="20"/>
        <v>E</v>
      </c>
      <c r="O189" s="49" t="str">
        <f t="shared" si="21"/>
        <v>E</v>
      </c>
      <c r="P189" s="50" t="str">
        <f t="shared" si="22"/>
        <v>E</v>
      </c>
      <c r="Q189" s="51" t="str">
        <f t="shared" si="25"/>
        <v>E</v>
      </c>
      <c r="R189" s="52">
        <f t="shared" si="23"/>
        <v>0</v>
      </c>
      <c r="S189" s="54"/>
      <c r="T189" s="53"/>
      <c r="U189" s="57"/>
      <c r="V189" s="57"/>
      <c r="W189" s="57"/>
      <c r="X189" s="57"/>
      <c r="Y189" s="57"/>
      <c r="Z189" s="57"/>
      <c r="AA189" s="57"/>
      <c r="AB189" s="57"/>
      <c r="AC189" s="57"/>
      <c r="AD189" s="57"/>
      <c r="AE189" s="57"/>
      <c r="AF189" s="57"/>
      <c r="AG189" s="57"/>
      <c r="AH189" s="57"/>
      <c r="AI189" s="57"/>
      <c r="AJ189" s="57"/>
      <c r="AK189" s="57"/>
      <c r="AL189" s="57"/>
      <c r="AM189" s="57"/>
      <c r="AN189" s="57"/>
      <c r="AO189" s="57"/>
      <c r="AP189" s="57"/>
      <c r="AQ189" s="57"/>
      <c r="AR189" s="57"/>
      <c r="AS189" s="57"/>
      <c r="AT189" s="57"/>
      <c r="AU189" s="57"/>
      <c r="AV189" s="57"/>
      <c r="AW189" s="57"/>
    </row>
    <row r="190" spans="1:49" ht="15">
      <c r="A190" s="56"/>
      <c r="B190" s="53"/>
      <c r="C190" s="54"/>
      <c r="D190" s="54"/>
      <c r="E190" s="47"/>
      <c r="F190" s="46"/>
      <c r="G190" s="48"/>
      <c r="H190" s="55"/>
      <c r="I190" s="55"/>
      <c r="J190" s="90"/>
      <c r="K190" s="90" t="e">
        <f t="shared" si="24"/>
        <v>#DIV/0!</v>
      </c>
      <c r="L190" s="91" t="str">
        <f t="shared" si="18"/>
        <v>E</v>
      </c>
      <c r="M190" s="92" t="str">
        <f t="shared" si="19"/>
        <v>E</v>
      </c>
      <c r="N190" s="92" t="str">
        <f t="shared" si="20"/>
        <v>E</v>
      </c>
      <c r="O190" s="49" t="str">
        <f t="shared" si="21"/>
        <v>E</v>
      </c>
      <c r="P190" s="50" t="str">
        <f t="shared" si="22"/>
        <v>E</v>
      </c>
      <c r="Q190" s="51" t="str">
        <f t="shared" si="25"/>
        <v>E</v>
      </c>
      <c r="R190" s="52">
        <f t="shared" si="23"/>
        <v>0</v>
      </c>
      <c r="S190" s="54"/>
      <c r="T190" s="53"/>
      <c r="U190" s="57"/>
      <c r="V190" s="57"/>
      <c r="W190" s="57"/>
      <c r="X190" s="57"/>
      <c r="Y190" s="57"/>
      <c r="Z190" s="57"/>
      <c r="AA190" s="57"/>
      <c r="AB190" s="57"/>
      <c r="AC190" s="57"/>
      <c r="AD190" s="57"/>
      <c r="AE190" s="57"/>
      <c r="AF190" s="57"/>
      <c r="AG190" s="57"/>
      <c r="AH190" s="57"/>
      <c r="AI190" s="57"/>
      <c r="AJ190" s="57"/>
      <c r="AK190" s="57"/>
      <c r="AL190" s="57"/>
      <c r="AM190" s="57"/>
      <c r="AN190" s="57"/>
      <c r="AO190" s="57"/>
      <c r="AP190" s="57"/>
      <c r="AQ190" s="57"/>
      <c r="AR190" s="57"/>
      <c r="AS190" s="57"/>
      <c r="AT190" s="57"/>
      <c r="AU190" s="57"/>
      <c r="AV190" s="57"/>
      <c r="AW190" s="57"/>
    </row>
    <row r="191" spans="1:49" ht="15">
      <c r="A191" s="56"/>
      <c r="B191" s="53"/>
      <c r="C191" s="54"/>
      <c r="D191" s="54"/>
      <c r="E191" s="47"/>
      <c r="F191" s="46"/>
      <c r="G191" s="48"/>
      <c r="H191" s="55"/>
      <c r="I191" s="55"/>
      <c r="J191" s="90"/>
      <c r="K191" s="90" t="e">
        <f t="shared" si="24"/>
        <v>#DIV/0!</v>
      </c>
      <c r="L191" s="91" t="str">
        <f t="shared" si="18"/>
        <v>E</v>
      </c>
      <c r="M191" s="92" t="str">
        <f t="shared" si="19"/>
        <v>E</v>
      </c>
      <c r="N191" s="92" t="str">
        <f t="shared" si="20"/>
        <v>E</v>
      </c>
      <c r="O191" s="49" t="str">
        <f t="shared" si="21"/>
        <v>E</v>
      </c>
      <c r="P191" s="50" t="str">
        <f t="shared" si="22"/>
        <v>E</v>
      </c>
      <c r="Q191" s="51" t="str">
        <f t="shared" si="25"/>
        <v>E</v>
      </c>
      <c r="R191" s="52">
        <f t="shared" si="23"/>
        <v>0</v>
      </c>
      <c r="S191" s="54"/>
      <c r="T191" s="53"/>
      <c r="U191" s="57"/>
      <c r="V191" s="57"/>
      <c r="W191" s="57"/>
      <c r="X191" s="57"/>
      <c r="Y191" s="57"/>
      <c r="Z191" s="57"/>
      <c r="AA191" s="57"/>
      <c r="AB191" s="57"/>
      <c r="AC191" s="57"/>
      <c r="AD191" s="57"/>
      <c r="AE191" s="57"/>
      <c r="AF191" s="57"/>
      <c r="AG191" s="57"/>
      <c r="AH191" s="57"/>
      <c r="AI191" s="57"/>
      <c r="AJ191" s="57"/>
      <c r="AK191" s="57"/>
      <c r="AL191" s="57"/>
      <c r="AM191" s="57"/>
      <c r="AN191" s="57"/>
      <c r="AO191" s="57"/>
      <c r="AP191" s="57"/>
      <c r="AQ191" s="57"/>
      <c r="AR191" s="57"/>
      <c r="AS191" s="57"/>
      <c r="AT191" s="57"/>
      <c r="AU191" s="57"/>
      <c r="AV191" s="57"/>
      <c r="AW191" s="57"/>
    </row>
    <row r="192" spans="1:49" ht="15">
      <c r="A192" s="56"/>
      <c r="B192" s="53"/>
      <c r="C192" s="54"/>
      <c r="D192" s="54"/>
      <c r="E192" s="47"/>
      <c r="F192" s="46"/>
      <c r="G192" s="48"/>
      <c r="H192" s="55"/>
      <c r="I192" s="55"/>
      <c r="J192" s="90"/>
      <c r="K192" s="90" t="e">
        <f t="shared" si="24"/>
        <v>#DIV/0!</v>
      </c>
      <c r="L192" s="91" t="str">
        <f t="shared" si="18"/>
        <v>E</v>
      </c>
      <c r="M192" s="92" t="str">
        <f t="shared" si="19"/>
        <v>E</v>
      </c>
      <c r="N192" s="92" t="str">
        <f t="shared" si="20"/>
        <v>E</v>
      </c>
      <c r="O192" s="49" t="str">
        <f t="shared" si="21"/>
        <v>E</v>
      </c>
      <c r="P192" s="50" t="str">
        <f t="shared" si="22"/>
        <v>E</v>
      </c>
      <c r="Q192" s="51" t="str">
        <f t="shared" si="25"/>
        <v>E</v>
      </c>
      <c r="R192" s="52">
        <f t="shared" si="23"/>
        <v>0</v>
      </c>
      <c r="S192" s="54"/>
      <c r="T192" s="53"/>
      <c r="U192" s="57"/>
      <c r="V192" s="57"/>
      <c r="W192" s="57"/>
      <c r="X192" s="57"/>
      <c r="Y192" s="57"/>
      <c r="Z192" s="57"/>
      <c r="AA192" s="57"/>
      <c r="AB192" s="57"/>
      <c r="AC192" s="57"/>
      <c r="AD192" s="57"/>
      <c r="AE192" s="57"/>
      <c r="AF192" s="57"/>
      <c r="AG192" s="57"/>
      <c r="AH192" s="57"/>
      <c r="AI192" s="57"/>
      <c r="AJ192" s="57"/>
      <c r="AK192" s="57"/>
      <c r="AL192" s="57"/>
      <c r="AM192" s="57"/>
      <c r="AN192" s="57"/>
      <c r="AO192" s="57"/>
      <c r="AP192" s="57"/>
      <c r="AQ192" s="57"/>
      <c r="AR192" s="57"/>
      <c r="AS192" s="57"/>
      <c r="AT192" s="57"/>
      <c r="AU192" s="57"/>
      <c r="AV192" s="57"/>
      <c r="AW192" s="57"/>
    </row>
    <row r="193" spans="1:49" ht="15">
      <c r="A193" s="56"/>
      <c r="B193" s="53"/>
      <c r="C193" s="54"/>
      <c r="D193" s="54"/>
      <c r="E193" s="47"/>
      <c r="F193" s="46"/>
      <c r="G193" s="48"/>
      <c r="H193" s="55"/>
      <c r="I193" s="55"/>
      <c r="J193" s="90"/>
      <c r="K193" s="90" t="e">
        <f t="shared" si="24"/>
        <v>#DIV/0!</v>
      </c>
      <c r="L193" s="91" t="str">
        <f t="shared" si="18"/>
        <v>E</v>
      </c>
      <c r="M193" s="92" t="str">
        <f t="shared" si="19"/>
        <v>E</v>
      </c>
      <c r="N193" s="92" t="str">
        <f t="shared" si="20"/>
        <v>E</v>
      </c>
      <c r="O193" s="49" t="str">
        <f t="shared" si="21"/>
        <v>E</v>
      </c>
      <c r="P193" s="50" t="str">
        <f t="shared" si="22"/>
        <v>E</v>
      </c>
      <c r="Q193" s="51" t="str">
        <f t="shared" si="25"/>
        <v>E</v>
      </c>
      <c r="R193" s="52">
        <f t="shared" si="23"/>
        <v>0</v>
      </c>
      <c r="S193" s="54"/>
      <c r="T193" s="53"/>
      <c r="U193" s="57"/>
      <c r="V193" s="57"/>
      <c r="W193" s="57"/>
      <c r="X193" s="57"/>
      <c r="Y193" s="57"/>
      <c r="Z193" s="57"/>
      <c r="AA193" s="57"/>
      <c r="AB193" s="57"/>
      <c r="AC193" s="57"/>
      <c r="AD193" s="57"/>
      <c r="AE193" s="57"/>
      <c r="AF193" s="57"/>
      <c r="AG193" s="57"/>
      <c r="AH193" s="57"/>
      <c r="AI193" s="57"/>
      <c r="AJ193" s="57"/>
      <c r="AK193" s="57"/>
      <c r="AL193" s="57"/>
      <c r="AM193" s="57"/>
      <c r="AN193" s="57"/>
      <c r="AO193" s="57"/>
      <c r="AP193" s="57"/>
      <c r="AQ193" s="57"/>
      <c r="AR193" s="57"/>
      <c r="AS193" s="57"/>
      <c r="AT193" s="57"/>
      <c r="AU193" s="57"/>
      <c r="AV193" s="57"/>
      <c r="AW193" s="57"/>
    </row>
    <row r="194" spans="1:49" ht="15">
      <c r="A194" s="56"/>
      <c r="B194" s="53"/>
      <c r="C194" s="54"/>
      <c r="D194" s="54"/>
      <c r="E194" s="47"/>
      <c r="F194" s="46"/>
      <c r="G194" s="48"/>
      <c r="H194" s="55"/>
      <c r="I194" s="55"/>
      <c r="J194" s="90"/>
      <c r="K194" s="90" t="e">
        <f t="shared" si="24"/>
        <v>#DIV/0!</v>
      </c>
      <c r="L194" s="91" t="str">
        <f t="shared" si="18"/>
        <v>E</v>
      </c>
      <c r="M194" s="92" t="str">
        <f t="shared" si="19"/>
        <v>E</v>
      </c>
      <c r="N194" s="92" t="str">
        <f t="shared" si="20"/>
        <v>E</v>
      </c>
      <c r="O194" s="49" t="str">
        <f t="shared" si="21"/>
        <v>E</v>
      </c>
      <c r="P194" s="50" t="str">
        <f t="shared" si="22"/>
        <v>E</v>
      </c>
      <c r="Q194" s="51" t="str">
        <f t="shared" si="25"/>
        <v>E</v>
      </c>
      <c r="R194" s="52">
        <f t="shared" si="23"/>
        <v>0</v>
      </c>
      <c r="S194" s="54"/>
      <c r="T194" s="53"/>
      <c r="U194" s="57"/>
      <c r="V194" s="57"/>
      <c r="W194" s="57"/>
      <c r="X194" s="57"/>
      <c r="Y194" s="57"/>
      <c r="Z194" s="57"/>
      <c r="AA194" s="57"/>
      <c r="AB194" s="57"/>
      <c r="AC194" s="57"/>
      <c r="AD194" s="57"/>
      <c r="AE194" s="57"/>
      <c r="AF194" s="57"/>
      <c r="AG194" s="57"/>
      <c r="AH194" s="57"/>
      <c r="AI194" s="57"/>
      <c r="AJ194" s="57"/>
      <c r="AK194" s="57"/>
      <c r="AL194" s="57"/>
      <c r="AM194" s="57"/>
      <c r="AN194" s="57"/>
      <c r="AO194" s="57"/>
      <c r="AP194" s="57"/>
      <c r="AQ194" s="57"/>
      <c r="AR194" s="57"/>
      <c r="AS194" s="57"/>
      <c r="AT194" s="57"/>
      <c r="AU194" s="57"/>
      <c r="AV194" s="57"/>
      <c r="AW194" s="57"/>
    </row>
    <row r="195" spans="1:49" ht="15">
      <c r="A195" s="56"/>
      <c r="B195" s="53"/>
      <c r="C195" s="54"/>
      <c r="D195" s="54"/>
      <c r="E195" s="47"/>
      <c r="F195" s="46"/>
      <c r="G195" s="48"/>
      <c r="H195" s="55"/>
      <c r="I195" s="55"/>
      <c r="J195" s="90"/>
      <c r="K195" s="90" t="e">
        <f t="shared" si="24"/>
        <v>#DIV/0!</v>
      </c>
      <c r="L195" s="91" t="str">
        <f t="shared" si="18"/>
        <v>E</v>
      </c>
      <c r="M195" s="92" t="str">
        <f t="shared" si="19"/>
        <v>E</v>
      </c>
      <c r="N195" s="92" t="str">
        <f t="shared" si="20"/>
        <v>E</v>
      </c>
      <c r="O195" s="49" t="str">
        <f t="shared" si="21"/>
        <v>E</v>
      </c>
      <c r="P195" s="50" t="str">
        <f t="shared" si="22"/>
        <v>E</v>
      </c>
      <c r="Q195" s="51" t="str">
        <f t="shared" si="25"/>
        <v>E</v>
      </c>
      <c r="R195" s="52">
        <f t="shared" si="23"/>
        <v>0</v>
      </c>
      <c r="S195" s="54"/>
      <c r="T195" s="53"/>
      <c r="U195" s="57"/>
      <c r="V195" s="57"/>
      <c r="W195" s="57"/>
      <c r="X195" s="57"/>
      <c r="Y195" s="57"/>
      <c r="Z195" s="57"/>
      <c r="AA195" s="57"/>
      <c r="AB195" s="57"/>
      <c r="AC195" s="57"/>
      <c r="AD195" s="57"/>
      <c r="AE195" s="57"/>
      <c r="AF195" s="57"/>
      <c r="AG195" s="57"/>
      <c r="AH195" s="57"/>
      <c r="AI195" s="57"/>
      <c r="AJ195" s="57"/>
      <c r="AK195" s="57"/>
      <c r="AL195" s="57"/>
      <c r="AM195" s="57"/>
      <c r="AN195" s="57"/>
      <c r="AO195" s="57"/>
      <c r="AP195" s="57"/>
      <c r="AQ195" s="57"/>
      <c r="AR195" s="57"/>
      <c r="AS195" s="57"/>
      <c r="AT195" s="57"/>
      <c r="AU195" s="57"/>
      <c r="AV195" s="57"/>
      <c r="AW195" s="57"/>
    </row>
    <row r="196" spans="1:49" ht="15">
      <c r="A196" s="56"/>
      <c r="B196" s="53"/>
      <c r="C196" s="54"/>
      <c r="D196" s="54"/>
      <c r="E196" s="47"/>
      <c r="F196" s="46"/>
      <c r="G196" s="48"/>
      <c r="H196" s="55"/>
      <c r="I196" s="55"/>
      <c r="J196" s="90"/>
      <c r="K196" s="90" t="e">
        <f t="shared" si="24"/>
        <v>#DIV/0!</v>
      </c>
      <c r="L196" s="91" t="str">
        <f t="shared" si="18"/>
        <v>E</v>
      </c>
      <c r="M196" s="92" t="str">
        <f t="shared" si="19"/>
        <v>E</v>
      </c>
      <c r="N196" s="92" t="str">
        <f t="shared" si="20"/>
        <v>E</v>
      </c>
      <c r="O196" s="49" t="str">
        <f t="shared" si="21"/>
        <v>E</v>
      </c>
      <c r="P196" s="50" t="str">
        <f t="shared" si="22"/>
        <v>E</v>
      </c>
      <c r="Q196" s="51" t="str">
        <f t="shared" si="25"/>
        <v>E</v>
      </c>
      <c r="R196" s="52">
        <f t="shared" si="23"/>
        <v>0</v>
      </c>
      <c r="S196" s="54"/>
      <c r="T196" s="53"/>
      <c r="U196" s="57"/>
      <c r="V196" s="57"/>
      <c r="W196" s="57"/>
      <c r="X196" s="57"/>
      <c r="Y196" s="57"/>
      <c r="Z196" s="57"/>
      <c r="AA196" s="57"/>
      <c r="AB196" s="57"/>
      <c r="AC196" s="57"/>
      <c r="AD196" s="57"/>
      <c r="AE196" s="57"/>
      <c r="AF196" s="57"/>
      <c r="AG196" s="57"/>
      <c r="AH196" s="57"/>
      <c r="AI196" s="57"/>
      <c r="AJ196" s="57"/>
      <c r="AK196" s="57"/>
      <c r="AL196" s="57"/>
      <c r="AM196" s="57"/>
      <c r="AN196" s="57"/>
      <c r="AO196" s="57"/>
      <c r="AP196" s="57"/>
      <c r="AQ196" s="57"/>
      <c r="AR196" s="57"/>
      <c r="AS196" s="57"/>
      <c r="AT196" s="57"/>
      <c r="AU196" s="57"/>
      <c r="AV196" s="57"/>
      <c r="AW196" s="57"/>
    </row>
    <row r="197" spans="1:49" ht="15">
      <c r="A197" s="56"/>
      <c r="B197" s="53"/>
      <c r="C197" s="54"/>
      <c r="D197" s="54"/>
      <c r="E197" s="47"/>
      <c r="F197" s="46"/>
      <c r="G197" s="48"/>
      <c r="H197" s="55"/>
      <c r="I197" s="55"/>
      <c r="J197" s="90"/>
      <c r="K197" s="90" t="e">
        <f t="shared" si="24"/>
        <v>#DIV/0!</v>
      </c>
      <c r="L197" s="91" t="str">
        <f t="shared" si="18"/>
        <v>E</v>
      </c>
      <c r="M197" s="92" t="str">
        <f t="shared" si="19"/>
        <v>E</v>
      </c>
      <c r="N197" s="92" t="str">
        <f t="shared" si="20"/>
        <v>E</v>
      </c>
      <c r="O197" s="49" t="str">
        <f t="shared" si="21"/>
        <v>E</v>
      </c>
      <c r="P197" s="50" t="str">
        <f t="shared" si="22"/>
        <v>E</v>
      </c>
      <c r="Q197" s="51" t="str">
        <f t="shared" si="25"/>
        <v>E</v>
      </c>
      <c r="R197" s="52">
        <f t="shared" si="23"/>
        <v>0</v>
      </c>
      <c r="S197" s="54"/>
      <c r="T197" s="53"/>
      <c r="U197" s="57"/>
      <c r="V197" s="57"/>
      <c r="W197" s="57"/>
      <c r="X197" s="57"/>
      <c r="Y197" s="57"/>
      <c r="Z197" s="57"/>
      <c r="AA197" s="57"/>
      <c r="AB197" s="57"/>
      <c r="AC197" s="57"/>
      <c r="AD197" s="57"/>
      <c r="AE197" s="57"/>
      <c r="AF197" s="57"/>
      <c r="AG197" s="57"/>
      <c r="AH197" s="57"/>
      <c r="AI197" s="57"/>
      <c r="AJ197" s="57"/>
      <c r="AK197" s="57"/>
      <c r="AL197" s="57"/>
      <c r="AM197" s="57"/>
      <c r="AN197" s="57"/>
      <c r="AO197" s="57"/>
      <c r="AP197" s="57"/>
      <c r="AQ197" s="57"/>
      <c r="AR197" s="57"/>
      <c r="AS197" s="57"/>
      <c r="AT197" s="57"/>
      <c r="AU197" s="57"/>
      <c r="AV197" s="57"/>
      <c r="AW197" s="57"/>
    </row>
    <row r="198" spans="1:49" ht="15">
      <c r="A198" s="56"/>
      <c r="B198" s="53"/>
      <c r="C198" s="54"/>
      <c r="D198" s="54"/>
      <c r="E198" s="47"/>
      <c r="F198" s="46"/>
      <c r="G198" s="48"/>
      <c r="H198" s="55"/>
      <c r="I198" s="55"/>
      <c r="J198" s="90"/>
      <c r="K198" s="90" t="e">
        <f t="shared" si="24"/>
        <v>#DIV/0!</v>
      </c>
      <c r="L198" s="91" t="str">
        <f t="shared" si="18"/>
        <v>E</v>
      </c>
      <c r="M198" s="92" t="str">
        <f t="shared" si="19"/>
        <v>E</v>
      </c>
      <c r="N198" s="92" t="str">
        <f t="shared" si="20"/>
        <v>E</v>
      </c>
      <c r="O198" s="49" t="str">
        <f t="shared" si="21"/>
        <v>E</v>
      </c>
      <c r="P198" s="50" t="str">
        <f t="shared" si="22"/>
        <v>E</v>
      </c>
      <c r="Q198" s="51" t="str">
        <f t="shared" si="25"/>
        <v>E</v>
      </c>
      <c r="R198" s="52">
        <f t="shared" si="23"/>
        <v>0</v>
      </c>
      <c r="S198" s="54"/>
      <c r="T198" s="53"/>
      <c r="U198" s="57"/>
      <c r="V198" s="57"/>
      <c r="W198" s="57"/>
      <c r="X198" s="57"/>
      <c r="Y198" s="57"/>
      <c r="Z198" s="57"/>
      <c r="AA198" s="57"/>
      <c r="AB198" s="57"/>
      <c r="AC198" s="57"/>
      <c r="AD198" s="57"/>
      <c r="AE198" s="57"/>
      <c r="AF198" s="57"/>
      <c r="AG198" s="57"/>
      <c r="AH198" s="57"/>
      <c r="AI198" s="57"/>
      <c r="AJ198" s="57"/>
      <c r="AK198" s="57"/>
      <c r="AL198" s="57"/>
      <c r="AM198" s="57"/>
      <c r="AN198" s="57"/>
      <c r="AO198" s="57"/>
      <c r="AP198" s="57"/>
      <c r="AQ198" s="57"/>
      <c r="AR198" s="57"/>
      <c r="AS198" s="57"/>
      <c r="AT198" s="57"/>
      <c r="AU198" s="57"/>
      <c r="AV198" s="57"/>
      <c r="AW198" s="57"/>
    </row>
    <row r="199" spans="1:49" ht="15">
      <c r="A199" s="56"/>
      <c r="B199" s="53"/>
      <c r="C199" s="54"/>
      <c r="D199" s="54"/>
      <c r="E199" s="47"/>
      <c r="F199" s="46"/>
      <c r="G199" s="48"/>
      <c r="H199" s="55"/>
      <c r="I199" s="55"/>
      <c r="J199" s="90"/>
      <c r="K199" s="90" t="e">
        <f t="shared" si="24"/>
        <v>#DIV/0!</v>
      </c>
      <c r="L199" s="91" t="str">
        <f t="shared" si="18"/>
        <v>E</v>
      </c>
      <c r="M199" s="92" t="str">
        <f t="shared" si="19"/>
        <v>E</v>
      </c>
      <c r="N199" s="92" t="str">
        <f t="shared" si="20"/>
        <v>E</v>
      </c>
      <c r="O199" s="49" t="str">
        <f t="shared" si="21"/>
        <v>E</v>
      </c>
      <c r="P199" s="50" t="str">
        <f t="shared" si="22"/>
        <v>E</v>
      </c>
      <c r="Q199" s="51" t="str">
        <f t="shared" si="25"/>
        <v>E</v>
      </c>
      <c r="R199" s="52">
        <f t="shared" si="23"/>
        <v>0</v>
      </c>
      <c r="S199" s="54"/>
      <c r="T199" s="53"/>
      <c r="U199" s="57"/>
      <c r="V199" s="57"/>
      <c r="W199" s="57"/>
      <c r="X199" s="57"/>
      <c r="Y199" s="57"/>
      <c r="Z199" s="57"/>
      <c r="AA199" s="57"/>
      <c r="AB199" s="57"/>
      <c r="AC199" s="57"/>
      <c r="AD199" s="57"/>
      <c r="AE199" s="57"/>
      <c r="AF199" s="57"/>
      <c r="AG199" s="57"/>
      <c r="AH199" s="57"/>
      <c r="AI199" s="57"/>
      <c r="AJ199" s="57"/>
      <c r="AK199" s="57"/>
      <c r="AL199" s="57"/>
      <c r="AM199" s="57"/>
      <c r="AN199" s="57"/>
      <c r="AO199" s="57"/>
      <c r="AP199" s="57"/>
      <c r="AQ199" s="57"/>
      <c r="AR199" s="57"/>
      <c r="AS199" s="57"/>
      <c r="AT199" s="57"/>
      <c r="AU199" s="57"/>
      <c r="AV199" s="57"/>
      <c r="AW199" s="57"/>
    </row>
    <row r="200" spans="1:49" ht="15">
      <c r="A200" s="56"/>
      <c r="B200" s="53"/>
      <c r="C200" s="54"/>
      <c r="D200" s="54"/>
      <c r="E200" s="47"/>
      <c r="F200" s="46"/>
      <c r="G200" s="48"/>
      <c r="H200" s="55"/>
      <c r="I200" s="55"/>
      <c r="J200" s="90"/>
      <c r="K200" s="90" t="e">
        <f t="shared" si="24"/>
        <v>#DIV/0!</v>
      </c>
      <c r="L200" s="91" t="str">
        <f>IF(OR((J200="E"),(J200&gt;$J$4),(I200&gt;=$H$7),ISBLANK(J200)),"E",I200*5+H200*5)</f>
        <v>E</v>
      </c>
      <c r="M200" s="92" t="str">
        <f>IF(OR((J200="E"),(J200&gt;$J$4),(I200&gt;=$H$7),ISBLANK(J200)),"E",IF((J200&lt;$J$3),0,J200-$J$3))</f>
        <v>E</v>
      </c>
      <c r="N200" s="92" t="str">
        <f>IF(OR((J200="E"),(J200&gt;$J$4),(I200&gt;=$H$7),ISBLANK(J200)),"E",SUM(L200:M200))</f>
        <v>E</v>
      </c>
      <c r="O200" s="49" t="str">
        <f>IF(N200="E","E",IF(ISNUMBER(N200),IF(N200&lt;=5.99,"V",IF(N200&lt;=15.99,"SG",IF(N200&lt;=25.99,"G","o.B.")))))</f>
        <v>E</v>
      </c>
      <c r="P200" s="50" t="str">
        <f>IF(Q200="E","E",RANK(Q200,$Q$11:$Q$200,0))</f>
        <v>E</v>
      </c>
      <c r="Q200" s="51" t="str">
        <f t="shared" si="25"/>
        <v>E</v>
      </c>
      <c r="R200" s="52">
        <f>H200+I200</f>
        <v>0</v>
      </c>
      <c r="S200" s="54"/>
      <c r="T200" s="53"/>
      <c r="U200" s="57"/>
      <c r="V200" s="57"/>
      <c r="W200" s="57"/>
      <c r="X200" s="57"/>
      <c r="Y200" s="57"/>
      <c r="Z200" s="57"/>
      <c r="AA200" s="57"/>
      <c r="AB200" s="57"/>
      <c r="AC200" s="57"/>
      <c r="AD200" s="57"/>
      <c r="AE200" s="57"/>
      <c r="AF200" s="57"/>
      <c r="AG200" s="57"/>
      <c r="AH200" s="57"/>
      <c r="AI200" s="57"/>
      <c r="AJ200" s="57"/>
      <c r="AK200" s="57"/>
      <c r="AL200" s="57"/>
      <c r="AM200" s="57"/>
      <c r="AN200" s="57"/>
      <c r="AO200" s="57"/>
      <c r="AP200" s="57"/>
      <c r="AQ200" s="57"/>
      <c r="AR200" s="57"/>
      <c r="AS200" s="57"/>
      <c r="AT200" s="57"/>
      <c r="AU200" s="57"/>
      <c r="AV200" s="57"/>
      <c r="AW200" s="57"/>
    </row>
  </sheetData>
  <mergeCells count="4">
    <mergeCell ref="U3:V3"/>
    <mergeCell ref="W3:X3"/>
    <mergeCell ref="Y3:AC3"/>
    <mergeCell ref="L9:N9"/>
  </mergeCells>
  <printOptions horizontalCentered="1"/>
  <pageMargins left="0.7874015748031497" right="0.7874015748031497" top="0.984251968503937" bottom="0.984251968503937" header="0.5118110236220472" footer="0.5118110236220472"/>
  <pageSetup blackAndWhite="1" fitToHeight="0" fitToWidth="1" orientation="landscape" paperSize="9" scale="62" r:id="rId2"/>
  <headerFooter alignWithMargins="0">
    <oddFooter>&amp;C&amp;A</oddFooter>
  </headerFooter>
  <legacyDrawing r:id="rId1"/>
</worksheet>
</file>

<file path=xl/worksheets/sheet7.xml><?xml version="1.0" encoding="utf-8"?>
<worksheet xmlns="http://schemas.openxmlformats.org/spreadsheetml/2006/main" xmlns:r="http://schemas.openxmlformats.org/officeDocument/2006/relationships">
  <sheetPr codeName="Tabelle3"/>
  <dimension ref="A1:G3"/>
  <sheetViews>
    <sheetView zoomScale="75" zoomScaleNormal="75" workbookViewId="0" topLeftCell="A1">
      <selection activeCell="A2" sqref="A2"/>
    </sheetView>
  </sheetViews>
  <sheetFormatPr defaultColWidth="11.421875" defaultRowHeight="12.75"/>
  <cols>
    <col min="1" max="3" width="8.7109375" style="43" customWidth="1"/>
    <col min="4" max="4" width="37.57421875" style="0" customWidth="1"/>
    <col min="5" max="5" width="8.28125" style="0" customWidth="1"/>
  </cols>
  <sheetData>
    <row r="1" spans="1:7" ht="12.75">
      <c r="A1" s="43">
        <v>8</v>
      </c>
      <c r="B1" s="43">
        <v>89</v>
      </c>
      <c r="D1" s="23" t="s">
        <v>31</v>
      </c>
      <c r="E1" s="1">
        <f>COUNT(A:A)</f>
        <v>3</v>
      </c>
      <c r="F1" s="1">
        <f>COUNT(B:B)</f>
        <v>2</v>
      </c>
      <c r="G1" s="1">
        <f>COUNT(C:C)</f>
        <v>0</v>
      </c>
    </row>
    <row r="2" spans="1:2" ht="12.75">
      <c r="A2" s="43">
        <v>50</v>
      </c>
      <c r="B2" s="43">
        <v>91</v>
      </c>
    </row>
    <row r="3" ht="12.75">
      <c r="A3" s="43">
        <v>53</v>
      </c>
    </row>
  </sheetData>
  <printOptions gridLines="1"/>
  <pageMargins left="0.75" right="0.75" top="1" bottom="1" header="0.511811023" footer="0.511811023"/>
  <pageSetup orientation="portrait" paperSize="9"/>
  <headerFooter alignWithMargins="0">
    <oddHeader>&amp;C&amp;A</oddHeader>
    <oddFooter>&amp;CSeite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Agility Wettkampf Organisation</dc:title>
  <dc:subject>Wertungstabellen</dc:subject>
  <dc:creator>Thomas Lurz</dc:creator>
  <cp:keywords/>
  <dc:description/>
  <cp:lastModifiedBy>Rene Blank</cp:lastModifiedBy>
  <cp:lastPrinted>2009-01-07T17:30:15Z</cp:lastPrinted>
  <dcterms:created xsi:type="dcterms:W3CDTF">1996-05-30T21:56:51Z</dcterms:created>
  <dcterms:modified xsi:type="dcterms:W3CDTF">2009-02-01T16:35:37Z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-426928090</vt:i4>
  </property>
  <property fmtid="{D5CDD505-2E9C-101B-9397-08002B2CF9AE}" pid="3" name="_EmailSubject">
    <vt:lpwstr>Agility zur Information und Veröffentlichung</vt:lpwstr>
  </property>
  <property fmtid="{D5CDD505-2E9C-101B-9397-08002B2CF9AE}" pid="4" name="_AuthorEmail">
    <vt:lpwstr>sabine.propp@t-online.de</vt:lpwstr>
  </property>
  <property fmtid="{D5CDD505-2E9C-101B-9397-08002B2CF9AE}" pid="5" name="_AuthorEmailDisplayName">
    <vt:lpwstr>Sabine Propp</vt:lpwstr>
  </property>
</Properties>
</file>